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fileSharing readOnlyRecommended="1"/>
  <workbookPr defaultThemeVersion="124226"/>
  <bookViews>
    <workbookView xWindow="0" yWindow="-15" windowWidth="11805" windowHeight="6525" firstSheet="1" activeTab="1"/>
  </bookViews>
  <sheets>
    <sheet name="Лист17" sheetId="1" r:id="rId1"/>
    <sheet name="Лист2" sheetId="4" r:id="rId2"/>
    <sheet name="Лист1" sheetId="3" r:id="rId3"/>
  </sheets>
  <calcPr calcId="144525"/>
</workbook>
</file>

<file path=xl/calcChain.xml><?xml version="1.0" encoding="utf-8"?>
<calcChain xmlns="http://schemas.openxmlformats.org/spreadsheetml/2006/main">
  <c r="D114" i="4" l="1"/>
  <c r="D112" i="4"/>
  <c r="E89" i="4"/>
  <c r="D89" i="4"/>
  <c r="E15" i="3"/>
  <c r="D36" i="4"/>
  <c r="E116" i="4"/>
  <c r="D116" i="4"/>
  <c r="E9" i="4"/>
  <c r="D9" i="4"/>
  <c r="D26" i="4"/>
  <c r="D31" i="4" s="1"/>
  <c r="D21" i="4"/>
  <c r="D29" i="4"/>
  <c r="D42" i="4"/>
  <c r="D43" i="4"/>
  <c r="D48" i="4"/>
  <c r="D54" i="4"/>
  <c r="D33" i="4"/>
  <c r="D68" i="4"/>
  <c r="D70" i="4"/>
  <c r="D74" i="4" s="1"/>
  <c r="F74" i="4" s="1"/>
  <c r="D90" i="4"/>
  <c r="D126" i="4" s="1"/>
  <c r="F126" i="4" s="1"/>
  <c r="D131" i="4"/>
  <c r="D35" i="4"/>
  <c r="D65" i="4"/>
  <c r="D55" i="4"/>
  <c r="D63" i="4" s="1"/>
  <c r="F63" i="4" s="1"/>
  <c r="E26" i="4"/>
  <c r="E21" i="4"/>
  <c r="E29" i="4"/>
  <c r="E31" i="4"/>
  <c r="E7" i="4" s="1"/>
  <c r="E83" i="3" s="1"/>
  <c r="E81" i="3" s="1"/>
  <c r="E42" i="4"/>
  <c r="E48" i="4"/>
  <c r="E54" i="4"/>
  <c r="E33" i="4"/>
  <c r="E68" i="4"/>
  <c r="E74" i="4"/>
  <c r="E90" i="4"/>
  <c r="E126" i="4"/>
  <c r="E131" i="4"/>
  <c r="E65" i="4"/>
  <c r="E55" i="4"/>
  <c r="E63" i="4"/>
  <c r="F65" i="4"/>
  <c r="E43" i="4"/>
  <c r="D15" i="3"/>
  <c r="E36" i="4"/>
  <c r="F21" i="4"/>
  <c r="F89" i="4"/>
  <c r="F42" i="4"/>
  <c r="D82" i="3"/>
  <c r="E82" i="3"/>
  <c r="F15" i="3"/>
  <c r="F131" i="4"/>
  <c r="F68" i="4"/>
  <c r="F54" i="4"/>
  <c r="F116" i="4"/>
  <c r="F90" i="4"/>
  <c r="F9" i="4"/>
  <c r="F26" i="4"/>
  <c r="F48" i="4"/>
  <c r="F31" i="4" l="1"/>
  <c r="D7" i="4"/>
  <c r="F7" i="4" l="1"/>
  <c r="D83" i="3"/>
  <c r="D81" i="3" s="1"/>
</calcChain>
</file>

<file path=xl/sharedStrings.xml><?xml version="1.0" encoding="utf-8"?>
<sst xmlns="http://schemas.openxmlformats.org/spreadsheetml/2006/main" count="455" uniqueCount="331">
  <si>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</si>
  <si>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</si>
  <si>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</si>
  <si>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</si>
  <si>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</si>
  <si>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</si>
  <si>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</si>
  <si>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</si>
  <si>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Код дохода по КД</t>
  </si>
  <si>
    <t xml:space="preserve">Код расхода </t>
  </si>
  <si>
    <t>Код источника</t>
  </si>
  <si>
    <t>финансирования</t>
  </si>
  <si>
    <t>по КИВФ, КИВнФ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</si>
  <si>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</si>
  <si>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</si>
  <si>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</si>
  <si>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</si>
  <si>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</si>
  <si>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</si>
  <si>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</si>
  <si>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</si>
  <si>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</si>
  <si>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</si>
  <si>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</si>
  <si>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</si>
  <si>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</si>
  <si>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</si>
  <si>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</si>
  <si>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</si>
  <si>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</si>
  <si>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</si>
  <si>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</si>
  <si>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</si>
  <si>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Результат исполнения бюджета (дефицит / профицит)</t>
  </si>
  <si>
    <t>источники внутреннего финансирования бюджетов</t>
  </si>
  <si>
    <t>источники внешнего финансирования бюджетов</t>
  </si>
  <si>
    <t>по ППП, ФКР</t>
  </si>
  <si>
    <t>КЦСР, КВР, ЭКР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</si>
  <si>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</si>
  <si>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</si>
  <si>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</si>
  <si>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</si>
  <si>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</si>
  <si>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</si>
  <si>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</si>
  <si>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</si>
  <si>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</si>
  <si>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</si>
  <si>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</si>
  <si>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</si>
  <si>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</si>
  <si>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</si>
  <si>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 xml:space="preserve">                                  3. Источники финансирования дефицитов бюджетов</t>
  </si>
  <si>
    <t xml:space="preserve">                        Форма 0503117  с.3</t>
  </si>
  <si>
    <t>Периодичность:  месячная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</si>
  <si>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</si>
  <si>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</si>
  <si>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</si>
  <si>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</si>
  <si>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</si>
  <si>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</si>
  <si>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</si>
  <si>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Наименование органа, организующего </t>
  </si>
  <si>
    <t>0104.0020400.500</t>
  </si>
  <si>
    <t>211</t>
  </si>
  <si>
    <t>213</t>
  </si>
  <si>
    <t>221</t>
  </si>
  <si>
    <t>222</t>
  </si>
  <si>
    <t>225</t>
  </si>
  <si>
    <t>226</t>
  </si>
  <si>
    <t>290</t>
  </si>
  <si>
    <t>310</t>
  </si>
  <si>
    <t>Содержание главы админ.</t>
  </si>
  <si>
    <t>0104.0020800.500</t>
  </si>
  <si>
    <t>Итого по разделу 0104</t>
  </si>
  <si>
    <t>Военкомат</t>
  </si>
  <si>
    <t>0203.0013600.500</t>
  </si>
  <si>
    <t>Итого по разделу 0203</t>
  </si>
  <si>
    <t>Итого по разделу 0309</t>
  </si>
  <si>
    <t>Дом культуры Калитино</t>
  </si>
  <si>
    <t>0801.4409900.001</t>
  </si>
  <si>
    <t>Библиотеки</t>
  </si>
  <si>
    <t>0801.4429900.001</t>
  </si>
  <si>
    <t>Итого по разделу 0801</t>
  </si>
  <si>
    <t>Итого по разделу 0501</t>
  </si>
  <si>
    <t>Итого по разделу 0502</t>
  </si>
  <si>
    <t>0502.3510500.500</t>
  </si>
  <si>
    <t>Благоустройство</t>
  </si>
  <si>
    <t>Итого по разделу 0503</t>
  </si>
  <si>
    <t>79833683</t>
  </si>
  <si>
    <t>41206820000</t>
  </si>
  <si>
    <r>
      <t>исполнение бюджета   _</t>
    </r>
    <r>
      <rPr>
        <i/>
        <sz val="9"/>
        <rFont val="Arial Cyr"/>
        <charset val="204"/>
      </rPr>
      <t>Администрация МО Калитинское СП</t>
    </r>
  </si>
  <si>
    <t>НДФЛ</t>
  </si>
  <si>
    <t>Налог на имущество</t>
  </si>
  <si>
    <t>Земельный налог</t>
  </si>
  <si>
    <t>Госпошлина</t>
  </si>
  <si>
    <t>Ар.плата за землю</t>
  </si>
  <si>
    <t>Доходы от аренды имущ.</t>
  </si>
  <si>
    <t>Доходы от пл.услуг</t>
  </si>
  <si>
    <t>Дотация областная</t>
  </si>
  <si>
    <t>Дотация районная</t>
  </si>
  <si>
    <t>Субвенции по военкомату</t>
  </si>
  <si>
    <t>11105035100000120</t>
  </si>
  <si>
    <t>11705050100000180</t>
  </si>
  <si>
    <t>Налоги пролшлых лет</t>
  </si>
  <si>
    <t xml:space="preserve"> Руководитель     __________________            Бердышев В.И.</t>
  </si>
  <si>
    <t>Главный бухгалтер ________________   Савицкас М.М.</t>
  </si>
  <si>
    <t>Коммунальное хозяйство</t>
  </si>
  <si>
    <t>Продажа земли</t>
  </si>
  <si>
    <t>20203015100000151</t>
  </si>
  <si>
    <t>20201001100001151</t>
  </si>
  <si>
    <t>20201001100002151</t>
  </si>
  <si>
    <t>0</t>
  </si>
  <si>
    <t>0503.6000100.500.226</t>
  </si>
  <si>
    <t>0503.6000400.500.226</t>
  </si>
  <si>
    <t>Мероприятия по спорту</t>
  </si>
  <si>
    <t>ГО и ЧС</t>
  </si>
  <si>
    <t>100000</t>
  </si>
  <si>
    <t>10606023000000110</t>
  </si>
  <si>
    <t>Транспортный налог</t>
  </si>
  <si>
    <t>10604011020000110</t>
  </si>
  <si>
    <t>10604012020000110</t>
  </si>
  <si>
    <t>Пр.поступления от имущества</t>
  </si>
  <si>
    <t>11109045100000120</t>
  </si>
  <si>
    <t>130</t>
  </si>
  <si>
    <t>132</t>
  </si>
  <si>
    <t>0501.3500300.500</t>
  </si>
  <si>
    <t>0503.6000100.500.223</t>
  </si>
  <si>
    <t>01 05 01 01 10 0000 610</t>
  </si>
  <si>
    <t>Муниципальные служащие</t>
  </si>
  <si>
    <t>Немуниципал. служащие</t>
  </si>
  <si>
    <t>0104.0020401.500</t>
  </si>
  <si>
    <t>340,7</t>
  </si>
  <si>
    <t>340,8</t>
  </si>
  <si>
    <t>0503.6000400.500.340</t>
  </si>
  <si>
    <t>0503.6000100.500.340</t>
  </si>
  <si>
    <t>Единый сельхозналог</t>
  </si>
  <si>
    <t>Жилищное хозяйство</t>
  </si>
  <si>
    <t>Невыясненные</t>
  </si>
  <si>
    <t>135</t>
  </si>
  <si>
    <t>0104.0020422.017</t>
  </si>
  <si>
    <t>0104.0020424.017</t>
  </si>
  <si>
    <t>Итого по разделу 0106</t>
  </si>
  <si>
    <t>0106.0020423.017</t>
  </si>
  <si>
    <t>Итого по разделу 0113</t>
  </si>
  <si>
    <t>0113.0920300.500</t>
  </si>
  <si>
    <t>0503.6000510.500.226</t>
  </si>
  <si>
    <t>0503.6000510.500.340</t>
  </si>
  <si>
    <t>0503.6000527.500.226</t>
  </si>
  <si>
    <t>0503.6000528.500.226</t>
  </si>
  <si>
    <t>Итого по разделу 1101</t>
  </si>
  <si>
    <t>1101.5129700.500</t>
  </si>
  <si>
    <t>Итого по разделу 0111</t>
  </si>
  <si>
    <t>0111.0700500.013</t>
  </si>
  <si>
    <t>4000</t>
  </si>
  <si>
    <t>Межбюджетные трансферты</t>
  </si>
  <si>
    <t>0113.0900200.500</t>
  </si>
  <si>
    <t>Итого по разделу 0412</t>
  </si>
  <si>
    <t>0412.3400300.500</t>
  </si>
  <si>
    <t>Реализация имущества</t>
  </si>
  <si>
    <t>0503.6000527.500.340</t>
  </si>
  <si>
    <t>20202999100000151</t>
  </si>
  <si>
    <t>20204014999000151</t>
  </si>
  <si>
    <t>10503020000000110</t>
  </si>
  <si>
    <t>11701050100000180</t>
  </si>
  <si>
    <t>Итого по разделу 0409</t>
  </si>
  <si>
    <t>Субсидии</t>
  </si>
  <si>
    <t>90000</t>
  </si>
  <si>
    <t>50000</t>
  </si>
  <si>
    <t>170000</t>
  </si>
  <si>
    <t>200000</t>
  </si>
  <si>
    <t>390000</t>
  </si>
  <si>
    <t>10000</t>
  </si>
  <si>
    <t>0503.6000510.500.310</t>
  </si>
  <si>
    <t>40000</t>
  </si>
  <si>
    <t>0503.6000511.500.226</t>
  </si>
  <si>
    <t>3000</t>
  </si>
  <si>
    <t>2000</t>
  </si>
  <si>
    <t>10102010010000110</t>
  </si>
  <si>
    <t>10601030100000110</t>
  </si>
  <si>
    <t>10606013100000110</t>
  </si>
  <si>
    <t>10804020011000110</t>
  </si>
  <si>
    <t>11105013100000120</t>
  </si>
  <si>
    <t>11301995100127130</t>
  </si>
  <si>
    <t>Доходы от компенс.затрат бюджета</t>
  </si>
  <si>
    <t>11302995100000130</t>
  </si>
  <si>
    <t>11406013100000430</t>
  </si>
  <si>
    <t>Прочие неналоговые доходы</t>
  </si>
  <si>
    <t>10102030010000110</t>
  </si>
  <si>
    <t>11402052100000410</t>
  </si>
  <si>
    <t>Дорожное хозяйство</t>
  </si>
  <si>
    <t>0409.3150103.500.226</t>
  </si>
  <si>
    <t>20203024100000151</t>
  </si>
  <si>
    <t>212</t>
  </si>
  <si>
    <t>0104.5210223.500</t>
  </si>
  <si>
    <t>0409.3150103.500.225</t>
  </si>
  <si>
    <t>10102020010000110</t>
  </si>
  <si>
    <t>Субвенция админ.комиссия</t>
  </si>
  <si>
    <t>0409.5224011.500.225</t>
  </si>
  <si>
    <t>0409.5224013.500.225</t>
  </si>
  <si>
    <t>10904053100000110</t>
  </si>
  <si>
    <t>0503.6000510.500.225</t>
  </si>
  <si>
    <t>0409.7954011.500.225</t>
  </si>
  <si>
    <t>0409.7954013.500.225</t>
  </si>
  <si>
    <t>125000</t>
  </si>
  <si>
    <t>1900</t>
  </si>
  <si>
    <t>70000</t>
  </si>
  <si>
    <t>809800</t>
  </si>
  <si>
    <t>216500</t>
  </si>
  <si>
    <t>800000</t>
  </si>
  <si>
    <t>2000000</t>
  </si>
  <si>
    <t>60000</t>
  </si>
  <si>
    <t>350000</t>
  </si>
  <si>
    <t>260000</t>
  </si>
  <si>
    <t>150000</t>
  </si>
  <si>
    <t>365000</t>
  </si>
  <si>
    <t>7268100</t>
  </si>
  <si>
    <t>98500</t>
  </si>
  <si>
    <t>199994</t>
  </si>
  <si>
    <t>1473320</t>
  </si>
  <si>
    <t>Остаток по счету на 01.01.2013     2178614,78</t>
  </si>
  <si>
    <t>11630,75</t>
  </si>
  <si>
    <t>20394,25</t>
  </si>
  <si>
    <t>5500</t>
  </si>
  <si>
    <t>85</t>
  </si>
  <si>
    <t>660000</t>
  </si>
  <si>
    <t>51500</t>
  </si>
  <si>
    <t>25000</t>
  </si>
  <si>
    <t>300000</t>
  </si>
  <si>
    <t>46523</t>
  </si>
  <si>
    <t>81577</t>
  </si>
  <si>
    <t>740000</t>
  </si>
  <si>
    <t>222000</t>
  </si>
  <si>
    <t>135700</t>
  </si>
  <si>
    <t>41010</t>
  </si>
  <si>
    <t>1800</t>
  </si>
  <si>
    <t>21484</t>
  </si>
  <si>
    <t>280000</t>
  </si>
  <si>
    <t>160000</t>
  </si>
  <si>
    <t>30000</t>
  </si>
  <si>
    <t>20000</t>
  </si>
  <si>
    <t>6000</t>
  </si>
  <si>
    <t>400000</t>
  </si>
  <si>
    <t>44000</t>
  </si>
  <si>
    <t>368000</t>
  </si>
  <si>
    <t>111000</t>
  </si>
  <si>
    <t>11000</t>
  </si>
  <si>
    <t>35000</t>
  </si>
  <si>
    <t>1100000</t>
  </si>
  <si>
    <t>21905000100000151</t>
  </si>
  <si>
    <t>-5467,74</t>
  </si>
  <si>
    <t>Возврат субсидии</t>
  </si>
  <si>
    <t>39900</t>
  </si>
  <si>
    <t>1246,50</t>
  </si>
  <si>
    <t>38507,50</t>
  </si>
  <si>
    <t>11080</t>
  </si>
  <si>
    <t>0309.2190100.500</t>
  </si>
  <si>
    <t>36250</t>
  </si>
  <si>
    <t>1932</t>
  </si>
  <si>
    <t>86200</t>
  </si>
  <si>
    <t>5480</t>
  </si>
  <si>
    <t>9715,90</t>
  </si>
  <si>
    <t>0503.6000527.500.225</t>
  </si>
  <si>
    <t>14000</t>
  </si>
  <si>
    <t>76000</t>
  </si>
  <si>
    <t>206000</t>
  </si>
  <si>
    <t>440000</t>
  </si>
  <si>
    <t>42000</t>
  </si>
  <si>
    <t>83000</t>
  </si>
  <si>
    <t>627841,11</t>
  </si>
  <si>
    <t>248604,09</t>
  </si>
  <si>
    <t>12892,08</t>
  </si>
  <si>
    <t>160497</t>
  </si>
  <si>
    <t>8503,38</t>
  </si>
  <si>
    <t>163844,24</t>
  </si>
  <si>
    <t>58650,98</t>
  </si>
  <si>
    <t>88240,04</t>
  </si>
  <si>
    <t>14342,00</t>
  </si>
  <si>
    <t>225857,50</t>
  </si>
  <si>
    <t>54157</t>
  </si>
  <si>
    <t>15000</t>
  </si>
  <si>
    <t>22400</t>
  </si>
  <si>
    <t>6764</t>
  </si>
  <si>
    <t>202109,74</t>
  </si>
  <si>
    <t>29234</t>
  </si>
  <si>
    <t>29157</t>
  </si>
  <si>
    <t>10168</t>
  </si>
  <si>
    <t>57705</t>
  </si>
  <si>
    <t>8694,40</t>
  </si>
  <si>
    <t>2975</t>
  </si>
  <si>
    <t>317845,45</t>
  </si>
  <si>
    <t>75400,90</t>
  </si>
  <si>
    <t>1227,20</t>
  </si>
  <si>
    <t>629275,46</t>
  </si>
  <si>
    <t>34160,19</t>
  </si>
  <si>
    <t>3037,88</t>
  </si>
  <si>
    <t>125744,20</t>
  </si>
  <si>
    <t>23298</t>
  </si>
  <si>
    <t>69453</t>
  </si>
  <si>
    <t>184989,61</t>
  </si>
  <si>
    <t>72401,96</t>
  </si>
  <si>
    <t>18542</t>
  </si>
  <si>
    <t>534</t>
  </si>
  <si>
    <t>39389,03</t>
  </si>
  <si>
    <t>2034457</t>
  </si>
  <si>
    <t>395000</t>
  </si>
  <si>
    <t>172500</t>
  </si>
  <si>
    <t>82000</t>
  </si>
  <si>
    <t>600200</t>
  </si>
  <si>
    <t>1417800</t>
  </si>
  <si>
    <t>364000</t>
  </si>
  <si>
    <t>Софинансирование ДЦП "Социальное развитие села 2009-2013 годы"</t>
  </si>
  <si>
    <t>0801.5224104.500</t>
  </si>
  <si>
    <t>Мероприятия к Дню образования ЛО</t>
  </si>
  <si>
    <t>0801.5210307.244</t>
  </si>
  <si>
    <t xml:space="preserve">                                                на  01 апреля 2013 г.</t>
  </si>
  <si>
    <t>02.04.2013</t>
  </si>
  <si>
    <t>13245</t>
  </si>
  <si>
    <t>42523,96</t>
  </si>
  <si>
    <t>58588,17</t>
  </si>
  <si>
    <t>76162,44</t>
  </si>
  <si>
    <t>83240</t>
  </si>
  <si>
    <t>275692,64</t>
  </si>
  <si>
    <t>153420,50</t>
  </si>
  <si>
    <t>1524,08</t>
  </si>
  <si>
    <t>8413</t>
  </si>
  <si>
    <t>4924,39</t>
  </si>
  <si>
    <t>115607,64</t>
  </si>
  <si>
    <t>513115,37</t>
  </si>
  <si>
    <t>"02"апреля  2013  г.</t>
  </si>
  <si>
    <t>Остаток по счету на 01.04.2013     918137,14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</si>
</sst>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i/>
      <sz val="9"/>
      <name val="Arial Cyr"/>
      <charset val="204"/>
    </font>
    <font>
      <i/>
      <sz val="8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0" xfId="0" applyNumberFormat="1"/>
    <xf numFmtId="49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/>
    </xf>
    <xf numFmtId="49" fontId="4" fillId="0" borderId="0" xfId="0" applyNumberFormat="1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7" xfId="0" applyBorder="1" applyAlignment="1"/>
    <xf numFmtId="49" fontId="0" fillId="0" borderId="7" xfId="0" applyNumberFormat="1" applyBorder="1"/>
    <xf numFmtId="0" fontId="0" fillId="0" borderId="7" xfId="0" applyBorder="1"/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/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7" fillId="0" borderId="0" xfId="0" applyFont="1" applyBorder="1" applyAlignment="1"/>
    <xf numFmtId="0" fontId="0" fillId="0" borderId="15" xfId="0" applyBorder="1" applyAlignment="1">
      <alignment horizontal="left"/>
    </xf>
    <xf numFmtId="0" fontId="7" fillId="0" borderId="0" xfId="0" applyFont="1" applyAlignment="1">
      <alignment horizontal="centerContinuous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0" fillId="0" borderId="20" xfId="0" applyBorder="1" applyAlignment="1">
      <alignment horizontal="left"/>
    </xf>
    <xf numFmtId="49" fontId="5" fillId="0" borderId="2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5" fillId="0" borderId="21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49" fontId="5" fillId="0" borderId="23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left"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49" fontId="4" fillId="0" borderId="0" xfId="0" applyNumberFormat="1" applyFont="1" applyBorder="1"/>
    <xf numFmtId="49" fontId="4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Continuous"/>
    </xf>
    <xf numFmtId="49" fontId="5" fillId="0" borderId="0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Continuous"/>
    </xf>
    <xf numFmtId="49" fontId="0" fillId="0" borderId="0" xfId="0" applyNumberFormat="1" applyBorder="1"/>
    <xf numFmtId="0" fontId="0" fillId="0" borderId="19" xfId="0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0" xfId="0" applyFont="1" applyBorder="1"/>
    <xf numFmtId="0" fontId="4" fillId="0" borderId="0" xfId="0" applyFont="1" applyAlignment="1"/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49" fontId="4" fillId="0" borderId="35" xfId="0" applyNumberFormat="1" applyFont="1" applyBorder="1"/>
    <xf numFmtId="0" fontId="8" fillId="0" borderId="18" xfId="0" applyFont="1" applyBorder="1" applyAlignment="1">
      <alignment horizontal="left" wrapText="1"/>
    </xf>
    <xf numFmtId="49" fontId="8" fillId="0" borderId="21" xfId="0" applyNumberFormat="1" applyFont="1" applyBorder="1" applyAlignment="1">
      <alignment horizontal="center" wrapText="1"/>
    </xf>
    <xf numFmtId="49" fontId="8" fillId="0" borderId="22" xfId="0" applyNumberFormat="1" applyFont="1" applyBorder="1" applyAlignment="1">
      <alignment horizontal="center" wrapText="1"/>
    </xf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8" fillId="0" borderId="0" xfId="0" applyFont="1"/>
    <xf numFmtId="0" fontId="1" fillId="0" borderId="19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/>
    <xf numFmtId="0" fontId="1" fillId="0" borderId="20" xfId="0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0" xfId="0" applyFont="1"/>
    <xf numFmtId="0" fontId="9" fillId="0" borderId="19" xfId="0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20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0" xfId="0" applyFont="1"/>
    <xf numFmtId="0" fontId="2" fillId="0" borderId="20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4" fillId="0" borderId="14" xfId="0" applyNumberFormat="1" applyFont="1" applyBorder="1" applyAlignment="1">
      <alignment horizontal="center"/>
    </xf>
    <xf numFmtId="49" fontId="0" fillId="0" borderId="20" xfId="0" applyNumberFormat="1" applyBorder="1" applyAlignment="1">
      <alignment horizontal="left"/>
    </xf>
    <xf numFmtId="49" fontId="5" fillId="0" borderId="36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showGridLines="0" tabSelected="1" topLeftCell="A64" workbookViewId="0">
      <selection activeCell="F135" sqref="F135"/>
    </sheetView>
  </sheetViews>
  <sheetFormatPr defaultRowHeight="12.75" x14ac:dyDescent="0.2"/>
  <cols>
    <col min="1" max="1" width="24.85546875" customWidth="1"/>
    <col min="2" max="2" width="5.28515625" customWidth="1"/>
    <col min="3" max="3" width="15.7109375" customWidth="1"/>
    <col min="4" max="4" width="12.5703125" customWidth="1"/>
    <col min="5" max="5" width="13.85546875" customWidth="1"/>
    <col min="6" max="6" width="12.5703125" customWidth="1"/>
  </cols>
  <sheetData>
    <row r="1" spans="1:6" ht="14.25" customHeight="1" x14ac:dyDescent="0.25">
      <c r="B1" s="35" t="s">
        <v>48</v>
      </c>
      <c r="C1" s="13"/>
      <c r="E1" s="12" t="s">
        <v>40</v>
      </c>
      <c r="F1" s="12"/>
    </row>
    <row r="2" spans="1:6" ht="9" customHeight="1" x14ac:dyDescent="0.2">
      <c r="A2" s="34"/>
      <c r="B2" s="34"/>
      <c r="C2" s="16"/>
      <c r="D2" s="17"/>
      <c r="E2" s="17"/>
      <c r="F2" s="17"/>
    </row>
    <row r="3" spans="1:6" x14ac:dyDescent="0.2">
      <c r="A3" s="9"/>
      <c r="B3" s="9" t="s">
        <v>14</v>
      </c>
      <c r="C3" s="9" t="s">
        <v>9</v>
      </c>
      <c r="D3" s="7" t="s">
        <v>60</v>
      </c>
      <c r="E3" s="70"/>
      <c r="F3" s="68" t="s">
        <v>3</v>
      </c>
    </row>
    <row r="4" spans="1:6" x14ac:dyDescent="0.2">
      <c r="A4" s="8"/>
      <c r="B4" s="9" t="s">
        <v>15</v>
      </c>
      <c r="C4" s="30" t="s">
        <v>36</v>
      </c>
      <c r="D4" s="7" t="s">
        <v>59</v>
      </c>
      <c r="E4" s="30" t="s">
        <v>45</v>
      </c>
      <c r="F4" s="19" t="s">
        <v>4</v>
      </c>
    </row>
    <row r="5" spans="1:6" ht="11.25" customHeight="1" x14ac:dyDescent="0.2">
      <c r="A5" s="9" t="s">
        <v>6</v>
      </c>
      <c r="B5" s="9" t="s">
        <v>16</v>
      </c>
      <c r="C5" s="9" t="s">
        <v>37</v>
      </c>
      <c r="D5" s="7" t="s">
        <v>4</v>
      </c>
      <c r="E5" s="7"/>
      <c r="F5" s="19"/>
    </row>
    <row r="6" spans="1:6" ht="13.5" thickBot="1" x14ac:dyDescent="0.25">
      <c r="A6" s="5"/>
      <c r="B6" s="11">
        <v>2</v>
      </c>
      <c r="C6" s="11">
        <v>3</v>
      </c>
      <c r="D6" s="6"/>
      <c r="E6" s="6" t="s">
        <v>49</v>
      </c>
      <c r="F6" s="20" t="s">
        <v>50</v>
      </c>
    </row>
    <row r="7" spans="1:6" s="82" customFormat="1" ht="15" customHeight="1" x14ac:dyDescent="0.2">
      <c r="A7" s="77" t="s">
        <v>13</v>
      </c>
      <c r="B7" s="78" t="s">
        <v>20</v>
      </c>
      <c r="C7" s="79" t="s">
        <v>30</v>
      </c>
      <c r="D7" s="107">
        <f>D31+D42+D48+D54+D33+D68+D74+D89+D126+D131+D35+D65+D63</f>
        <v>16174794</v>
      </c>
      <c r="E7" s="107">
        <f>E31+E42+E48+E54+E33+E68+E74+E89+E126+E131+E35+E65+E63</f>
        <v>4364435.0899999989</v>
      </c>
      <c r="F7" s="116">
        <f>D7-E7</f>
        <v>11810358.91</v>
      </c>
    </row>
    <row r="8" spans="1:6" ht="15" customHeight="1" x14ac:dyDescent="0.2">
      <c r="A8" s="41" t="s">
        <v>7</v>
      </c>
      <c r="B8" s="49"/>
      <c r="C8" s="51"/>
      <c r="D8" s="2"/>
      <c r="E8" s="33"/>
      <c r="F8" s="25"/>
    </row>
    <row r="9" spans="1:6" s="96" customFormat="1" ht="15" customHeight="1" x14ac:dyDescent="0.2">
      <c r="A9" s="93" t="s">
        <v>129</v>
      </c>
      <c r="B9" s="94"/>
      <c r="C9" s="95" t="s">
        <v>63</v>
      </c>
      <c r="D9" s="108">
        <f>D10+D13+D11+D14+D15+D16+D17+D18+D19+D20+D12</f>
        <v>3674957</v>
      </c>
      <c r="E9" s="105">
        <f>E10+E11+E12+E13+E14+E15+E16+E17+E18+E19+E20</f>
        <v>1321912.8799999997</v>
      </c>
      <c r="F9" s="112">
        <f>D9-E9</f>
        <v>2353044.12</v>
      </c>
    </row>
    <row r="10" spans="1:6" ht="15" customHeight="1" x14ac:dyDescent="0.2">
      <c r="A10" s="41"/>
      <c r="B10" s="49" t="s">
        <v>64</v>
      </c>
      <c r="C10" s="2"/>
      <c r="D10" s="2" t="s">
        <v>304</v>
      </c>
      <c r="E10" s="33" t="s">
        <v>269</v>
      </c>
      <c r="F10" s="25"/>
    </row>
    <row r="11" spans="1:6" ht="15" customHeight="1" x14ac:dyDescent="0.2">
      <c r="A11" s="41"/>
      <c r="B11" s="49" t="s">
        <v>193</v>
      </c>
      <c r="C11" s="2"/>
      <c r="D11" s="2" t="s">
        <v>112</v>
      </c>
      <c r="E11" s="33" t="s">
        <v>112</v>
      </c>
      <c r="F11" s="25"/>
    </row>
    <row r="12" spans="1:6" ht="15" customHeight="1" x14ac:dyDescent="0.2">
      <c r="A12" s="41"/>
      <c r="B12" s="49" t="s">
        <v>65</v>
      </c>
      <c r="C12" s="2"/>
      <c r="D12" s="2" t="s">
        <v>225</v>
      </c>
      <c r="E12" s="33" t="s">
        <v>270</v>
      </c>
      <c r="F12" s="25"/>
    </row>
    <row r="13" spans="1:6" ht="15" customHeight="1" x14ac:dyDescent="0.2">
      <c r="A13" s="41"/>
      <c r="B13" s="49" t="s">
        <v>66</v>
      </c>
      <c r="C13" s="2"/>
      <c r="D13" s="2" t="s">
        <v>226</v>
      </c>
      <c r="E13" s="33" t="s">
        <v>271</v>
      </c>
      <c r="F13" s="25"/>
    </row>
    <row r="14" spans="1:6" ht="15" customHeight="1" x14ac:dyDescent="0.2">
      <c r="A14" s="41"/>
      <c r="B14" s="49" t="s">
        <v>67</v>
      </c>
      <c r="C14" s="2"/>
      <c r="D14" s="2" t="s">
        <v>176</v>
      </c>
      <c r="E14" s="33" t="s">
        <v>112</v>
      </c>
      <c r="F14" s="25"/>
    </row>
    <row r="15" spans="1:6" ht="15" customHeight="1" x14ac:dyDescent="0.2">
      <c r="A15" s="41"/>
      <c r="B15" s="44" t="s">
        <v>68</v>
      </c>
      <c r="C15" s="2"/>
      <c r="D15" s="2" t="s">
        <v>168</v>
      </c>
      <c r="E15" s="33" t="s">
        <v>255</v>
      </c>
      <c r="F15" s="25"/>
    </row>
    <row r="16" spans="1:6" ht="15" customHeight="1" x14ac:dyDescent="0.2">
      <c r="A16" s="41"/>
      <c r="B16" s="44" t="s">
        <v>69</v>
      </c>
      <c r="C16" s="2"/>
      <c r="D16" s="2" t="s">
        <v>305</v>
      </c>
      <c r="E16" s="33" t="s">
        <v>272</v>
      </c>
      <c r="F16" s="25"/>
    </row>
    <row r="17" spans="1:6" ht="15" customHeight="1" x14ac:dyDescent="0.2">
      <c r="A17" s="41"/>
      <c r="B17" s="44" t="s">
        <v>70</v>
      </c>
      <c r="C17" s="2"/>
      <c r="D17" s="2" t="s">
        <v>227</v>
      </c>
      <c r="E17" s="33" t="s">
        <v>273</v>
      </c>
      <c r="F17" s="25"/>
    </row>
    <row r="18" spans="1:6" ht="15" customHeight="1" x14ac:dyDescent="0.2">
      <c r="A18" s="41"/>
      <c r="B18" s="44" t="s">
        <v>71</v>
      </c>
      <c r="C18" s="2"/>
      <c r="D18" s="2" t="s">
        <v>265</v>
      </c>
      <c r="E18" s="33" t="s">
        <v>274</v>
      </c>
      <c r="F18" s="25"/>
    </row>
    <row r="19" spans="1:6" ht="15" customHeight="1" x14ac:dyDescent="0.2">
      <c r="A19" s="41"/>
      <c r="B19" s="44" t="s">
        <v>132</v>
      </c>
      <c r="C19" s="2"/>
      <c r="D19" s="2" t="s">
        <v>214</v>
      </c>
      <c r="E19" s="33" t="s">
        <v>239</v>
      </c>
      <c r="F19" s="25"/>
    </row>
    <row r="20" spans="1:6" ht="15" customHeight="1" x14ac:dyDescent="0.2">
      <c r="A20" s="41"/>
      <c r="B20" s="42">
        <v>340.8</v>
      </c>
      <c r="C20" s="2"/>
      <c r="D20" s="2" t="s">
        <v>117</v>
      </c>
      <c r="E20" s="33" t="s">
        <v>275</v>
      </c>
      <c r="F20" s="25"/>
    </row>
    <row r="21" spans="1:6" ht="15" customHeight="1" x14ac:dyDescent="0.2">
      <c r="A21" s="93" t="s">
        <v>130</v>
      </c>
      <c r="B21" s="42"/>
      <c r="C21" s="95" t="s">
        <v>131</v>
      </c>
      <c r="D21" s="117">
        <f>D22+D23</f>
        <v>390000</v>
      </c>
      <c r="E21" s="120">
        <f>E22+E23</f>
        <v>102582.04</v>
      </c>
      <c r="F21" s="123">
        <f>D21-E21</f>
        <v>287417.96000000002</v>
      </c>
    </row>
    <row r="22" spans="1:6" ht="15" customHeight="1" x14ac:dyDescent="0.2">
      <c r="A22" s="41"/>
      <c r="B22" s="42">
        <v>211</v>
      </c>
      <c r="C22" s="2"/>
      <c r="D22" s="2" t="s">
        <v>228</v>
      </c>
      <c r="E22" s="33" t="s">
        <v>276</v>
      </c>
      <c r="F22" s="25"/>
    </row>
    <row r="23" spans="1:6" ht="15" customHeight="1" x14ac:dyDescent="0.2">
      <c r="A23" s="41"/>
      <c r="B23" s="42">
        <v>213</v>
      </c>
      <c r="C23" s="2"/>
      <c r="D23" s="2" t="s">
        <v>167</v>
      </c>
      <c r="E23" s="33" t="s">
        <v>277</v>
      </c>
      <c r="F23" s="25"/>
    </row>
    <row r="24" spans="1:6" ht="15" customHeight="1" x14ac:dyDescent="0.2">
      <c r="A24" s="41"/>
      <c r="B24" s="42">
        <v>251</v>
      </c>
      <c r="C24" s="95" t="s">
        <v>140</v>
      </c>
      <c r="D24" s="2" t="s">
        <v>229</v>
      </c>
      <c r="E24" s="33" t="s">
        <v>221</v>
      </c>
      <c r="F24" s="25"/>
    </row>
    <row r="25" spans="1:6" ht="15" customHeight="1" x14ac:dyDescent="0.2">
      <c r="A25" s="41"/>
      <c r="B25" s="42">
        <v>251</v>
      </c>
      <c r="C25" s="95" t="s">
        <v>141</v>
      </c>
      <c r="D25" s="2" t="s">
        <v>230</v>
      </c>
      <c r="E25" s="33" t="s">
        <v>222</v>
      </c>
      <c r="F25" s="25"/>
    </row>
    <row r="26" spans="1:6" s="96" customFormat="1" ht="15" customHeight="1" x14ac:dyDescent="0.2">
      <c r="A26" s="93" t="s">
        <v>72</v>
      </c>
      <c r="B26" s="97"/>
      <c r="C26" s="95" t="s">
        <v>73</v>
      </c>
      <c r="D26" s="108">
        <f>D27+D28</f>
        <v>962000</v>
      </c>
      <c r="E26" s="105">
        <f>E27+E28</f>
        <v>280014.5</v>
      </c>
      <c r="F26" s="112">
        <f>D26-E26</f>
        <v>681985.5</v>
      </c>
    </row>
    <row r="27" spans="1:6" ht="15" customHeight="1" x14ac:dyDescent="0.2">
      <c r="A27" s="41"/>
      <c r="B27" s="42">
        <v>211</v>
      </c>
      <c r="C27" s="2"/>
      <c r="D27" s="2" t="s">
        <v>231</v>
      </c>
      <c r="E27" s="33" t="s">
        <v>278</v>
      </c>
      <c r="F27" s="25"/>
    </row>
    <row r="28" spans="1:6" ht="15" customHeight="1" x14ac:dyDescent="0.2">
      <c r="A28" s="41"/>
      <c r="B28" s="42">
        <v>213</v>
      </c>
      <c r="C28" s="2"/>
      <c r="D28" s="2" t="s">
        <v>232</v>
      </c>
      <c r="E28" s="33" t="s">
        <v>279</v>
      </c>
      <c r="F28" s="25"/>
    </row>
    <row r="29" spans="1:6" ht="15" customHeight="1" x14ac:dyDescent="0.2">
      <c r="A29" s="41"/>
      <c r="B29" s="42"/>
      <c r="C29" s="95" t="s">
        <v>194</v>
      </c>
      <c r="D29" s="108" t="str">
        <f>D30</f>
        <v>10000</v>
      </c>
      <c r="E29" s="120" t="str">
        <f>E30</f>
        <v>0</v>
      </c>
      <c r="F29" s="25"/>
    </row>
    <row r="30" spans="1:6" ht="15" customHeight="1" x14ac:dyDescent="0.2">
      <c r="A30" s="41"/>
      <c r="B30" s="42">
        <v>340.8</v>
      </c>
      <c r="C30" s="2"/>
      <c r="D30" s="2" t="s">
        <v>172</v>
      </c>
      <c r="E30" s="33" t="s">
        <v>112</v>
      </c>
      <c r="F30" s="25"/>
    </row>
    <row r="31" spans="1:6" ht="15" customHeight="1" x14ac:dyDescent="0.2">
      <c r="A31" s="83" t="s">
        <v>74</v>
      </c>
      <c r="B31" s="42"/>
      <c r="C31" s="2"/>
      <c r="D31" s="107">
        <f>D9+D26+D24+D25+D21+D29</f>
        <v>5165057</v>
      </c>
      <c r="E31" s="106">
        <f>E9+E26+E21+E24+E25+E29</f>
        <v>1736534.4199999997</v>
      </c>
      <c r="F31" s="111">
        <f>D31-E31</f>
        <v>3428522.58</v>
      </c>
    </row>
    <row r="32" spans="1:6" ht="15" customHeight="1" x14ac:dyDescent="0.2">
      <c r="A32" s="83"/>
      <c r="B32" s="42">
        <v>251</v>
      </c>
      <c r="C32" s="95" t="s">
        <v>143</v>
      </c>
      <c r="D32" s="113">
        <v>147743</v>
      </c>
      <c r="E32" s="114">
        <v>36935.75</v>
      </c>
      <c r="F32" s="111"/>
    </row>
    <row r="33" spans="1:6" ht="15" customHeight="1" x14ac:dyDescent="0.2">
      <c r="A33" s="83" t="s">
        <v>142</v>
      </c>
      <c r="B33" s="42"/>
      <c r="C33" s="2"/>
      <c r="D33" s="107">
        <f>D32</f>
        <v>147743</v>
      </c>
      <c r="E33" s="106">
        <f>E32</f>
        <v>36935.75</v>
      </c>
      <c r="F33" s="111"/>
    </row>
    <row r="34" spans="1:6" ht="15" customHeight="1" x14ac:dyDescent="0.2">
      <c r="A34" s="83"/>
      <c r="B34" s="42">
        <v>290</v>
      </c>
      <c r="C34" s="2" t="s">
        <v>153</v>
      </c>
      <c r="D34" s="113">
        <v>25000</v>
      </c>
      <c r="E34" s="106"/>
      <c r="F34" s="111"/>
    </row>
    <row r="35" spans="1:6" ht="15" customHeight="1" x14ac:dyDescent="0.2">
      <c r="A35" s="83" t="s">
        <v>152</v>
      </c>
      <c r="B35" s="42"/>
      <c r="C35" s="2"/>
      <c r="D35" s="107">
        <f>D34</f>
        <v>25000</v>
      </c>
      <c r="E35" s="106"/>
      <c r="F35" s="111"/>
    </row>
    <row r="36" spans="1:6" ht="15" customHeight="1" x14ac:dyDescent="0.2">
      <c r="A36" s="83"/>
      <c r="B36" s="42"/>
      <c r="C36" s="89" t="s">
        <v>156</v>
      </c>
      <c r="D36" s="107">
        <f>D37</f>
        <v>30000</v>
      </c>
      <c r="E36" s="106">
        <f>E37</f>
        <v>0</v>
      </c>
      <c r="F36" s="111"/>
    </row>
    <row r="37" spans="1:6" ht="15" customHeight="1" x14ac:dyDescent="0.2">
      <c r="A37" s="83"/>
      <c r="B37" s="42">
        <v>226</v>
      </c>
      <c r="C37" s="2"/>
      <c r="D37" s="113">
        <v>30000</v>
      </c>
      <c r="E37" s="114">
        <v>0</v>
      </c>
      <c r="F37" s="111"/>
    </row>
    <row r="38" spans="1:6" ht="15" customHeight="1" x14ac:dyDescent="0.2">
      <c r="A38" s="83"/>
      <c r="B38" s="42"/>
      <c r="C38" s="89" t="s">
        <v>145</v>
      </c>
      <c r="D38" s="107"/>
      <c r="E38" s="106"/>
      <c r="F38" s="111"/>
    </row>
    <row r="39" spans="1:6" s="80" customFormat="1" ht="15" customHeight="1" x14ac:dyDescent="0.2">
      <c r="A39" s="83"/>
      <c r="B39" s="87">
        <v>225</v>
      </c>
      <c r="C39" s="89"/>
      <c r="D39" s="89" t="s">
        <v>112</v>
      </c>
      <c r="E39" s="90" t="s">
        <v>112</v>
      </c>
      <c r="F39" s="88"/>
    </row>
    <row r="40" spans="1:6" s="80" customFormat="1" ht="15" customHeight="1" x14ac:dyDescent="0.2">
      <c r="A40" s="83"/>
      <c r="B40" s="87">
        <v>226</v>
      </c>
      <c r="D40" s="89" t="s">
        <v>206</v>
      </c>
      <c r="E40" s="90" t="s">
        <v>280</v>
      </c>
      <c r="F40" s="88"/>
    </row>
    <row r="41" spans="1:6" s="80" customFormat="1" ht="15" customHeight="1" x14ac:dyDescent="0.2">
      <c r="A41" s="83"/>
      <c r="B41" s="87">
        <v>340</v>
      </c>
      <c r="C41" s="89"/>
      <c r="D41" s="89" t="s">
        <v>112</v>
      </c>
      <c r="E41" s="90"/>
      <c r="F41" s="88"/>
    </row>
    <row r="42" spans="1:6" s="80" customFormat="1" ht="15" customHeight="1" x14ac:dyDescent="0.2">
      <c r="A42" s="83" t="s">
        <v>144</v>
      </c>
      <c r="B42" s="87"/>
      <c r="C42" s="89"/>
      <c r="D42" s="107">
        <f>D39+D40+D41+D37</f>
        <v>100000</v>
      </c>
      <c r="E42" s="106">
        <f>E39+E40+E41+E37</f>
        <v>15000</v>
      </c>
      <c r="F42" s="111">
        <f>D42-E42</f>
        <v>85000</v>
      </c>
    </row>
    <row r="43" spans="1:6" s="101" customFormat="1" ht="15" customHeight="1" x14ac:dyDescent="0.2">
      <c r="A43" s="100" t="s">
        <v>75</v>
      </c>
      <c r="B43" s="102"/>
      <c r="C43" s="103" t="s">
        <v>76</v>
      </c>
      <c r="D43" s="109">
        <f>D44+D45+D47+D46</f>
        <v>199994</v>
      </c>
      <c r="E43" s="110">
        <f>E48</f>
        <v>29164</v>
      </c>
      <c r="F43" s="104"/>
    </row>
    <row r="44" spans="1:6" ht="15" customHeight="1" x14ac:dyDescent="0.2">
      <c r="A44" s="41"/>
      <c r="B44" s="42">
        <v>211</v>
      </c>
      <c r="C44" s="2"/>
      <c r="D44" s="33" t="s">
        <v>233</v>
      </c>
      <c r="E44" s="33" t="s">
        <v>281</v>
      </c>
      <c r="F44" s="25"/>
    </row>
    <row r="45" spans="1:6" ht="15" customHeight="1" x14ac:dyDescent="0.2">
      <c r="A45" s="41"/>
      <c r="B45" s="42">
        <v>213</v>
      </c>
      <c r="C45" s="2"/>
      <c r="D45" s="33" t="s">
        <v>234</v>
      </c>
      <c r="E45" s="33" t="s">
        <v>282</v>
      </c>
      <c r="F45" s="25"/>
    </row>
    <row r="46" spans="1:6" ht="15" customHeight="1" x14ac:dyDescent="0.2">
      <c r="A46" s="41"/>
      <c r="B46" s="42">
        <v>226</v>
      </c>
      <c r="C46" s="2"/>
      <c r="D46" s="33" t="s">
        <v>235</v>
      </c>
      <c r="E46" s="33" t="s">
        <v>112</v>
      </c>
      <c r="F46" s="25"/>
    </row>
    <row r="47" spans="1:6" ht="15" customHeight="1" x14ac:dyDescent="0.2">
      <c r="A47" s="41"/>
      <c r="B47" s="42">
        <v>340</v>
      </c>
      <c r="C47" s="2"/>
      <c r="D47" s="33" t="s">
        <v>236</v>
      </c>
      <c r="E47" s="33" t="s">
        <v>112</v>
      </c>
      <c r="F47" s="25"/>
    </row>
    <row r="48" spans="1:6" s="80" customFormat="1" ht="15" customHeight="1" x14ac:dyDescent="0.2">
      <c r="A48" s="83" t="s">
        <v>77</v>
      </c>
      <c r="B48" s="87"/>
      <c r="C48" s="81"/>
      <c r="D48" s="107">
        <f>D43</f>
        <v>199994</v>
      </c>
      <c r="E48" s="106">
        <f>E44+E45+E47+E46</f>
        <v>29164</v>
      </c>
      <c r="F48" s="111">
        <f>D48-E48</f>
        <v>170830</v>
      </c>
    </row>
    <row r="49" spans="1:6" s="80" customFormat="1" ht="15" customHeight="1" x14ac:dyDescent="0.2">
      <c r="A49" s="100" t="s">
        <v>116</v>
      </c>
      <c r="B49" s="87"/>
      <c r="C49" s="103" t="s">
        <v>256</v>
      </c>
      <c r="D49" s="107"/>
      <c r="E49" s="106"/>
      <c r="F49" s="111"/>
    </row>
    <row r="50" spans="1:6" s="80" customFormat="1" ht="15" customHeight="1" x14ac:dyDescent="0.2">
      <c r="B50" s="42">
        <v>225</v>
      </c>
      <c r="C50" s="103"/>
      <c r="D50" s="113">
        <v>213746</v>
      </c>
      <c r="E50" s="114">
        <v>213746</v>
      </c>
      <c r="F50" s="115"/>
    </row>
    <row r="51" spans="1:6" s="80" customFormat="1" ht="15" customHeight="1" x14ac:dyDescent="0.2">
      <c r="A51" s="100"/>
      <c r="B51" s="42">
        <v>226</v>
      </c>
      <c r="C51" s="89"/>
      <c r="D51" s="113">
        <v>266254</v>
      </c>
      <c r="E51" s="114"/>
      <c r="F51" s="115"/>
    </row>
    <row r="52" spans="1:6" s="80" customFormat="1" ht="15" customHeight="1" x14ac:dyDescent="0.2">
      <c r="A52" s="83"/>
      <c r="B52" s="42">
        <v>310</v>
      </c>
      <c r="C52" s="89"/>
      <c r="D52" s="113">
        <v>400000</v>
      </c>
      <c r="E52" s="114">
        <v>0</v>
      </c>
      <c r="F52" s="115"/>
    </row>
    <row r="53" spans="1:6" s="80" customFormat="1" ht="15" customHeight="1" x14ac:dyDescent="0.2">
      <c r="A53" s="83"/>
      <c r="B53" s="42">
        <v>340.8</v>
      </c>
      <c r="C53" s="89"/>
      <c r="D53" s="113">
        <v>20000</v>
      </c>
      <c r="E53" s="114">
        <v>3750</v>
      </c>
      <c r="F53" s="115"/>
    </row>
    <row r="54" spans="1:6" s="80" customFormat="1" ht="15" customHeight="1" x14ac:dyDescent="0.2">
      <c r="A54" s="83" t="s">
        <v>78</v>
      </c>
      <c r="B54" s="87"/>
      <c r="C54" s="81"/>
      <c r="D54" s="107">
        <f>D50+D52+D53+D51</f>
        <v>900000</v>
      </c>
      <c r="E54" s="106">
        <f>E50+E52+E53</f>
        <v>217496</v>
      </c>
      <c r="F54" s="111">
        <f>D54-E54</f>
        <v>682504</v>
      </c>
    </row>
    <row r="55" spans="1:6" s="80" customFormat="1" ht="15" customHeight="1" x14ac:dyDescent="0.2">
      <c r="A55" s="83" t="s">
        <v>190</v>
      </c>
      <c r="B55" s="87"/>
      <c r="C55" s="89"/>
      <c r="D55" s="113">
        <f>D56+D57</f>
        <v>500000</v>
      </c>
      <c r="E55" s="114">
        <f>E57+E56</f>
        <v>145000</v>
      </c>
      <c r="F55" s="111"/>
    </row>
    <row r="56" spans="1:6" s="80" customFormat="1" ht="15" customHeight="1" x14ac:dyDescent="0.2">
      <c r="A56" s="83"/>
      <c r="B56" s="87"/>
      <c r="C56" s="89" t="s">
        <v>195</v>
      </c>
      <c r="D56" s="113">
        <v>300000</v>
      </c>
      <c r="E56" s="114">
        <v>125000</v>
      </c>
      <c r="F56" s="111"/>
    </row>
    <row r="57" spans="1:6" s="80" customFormat="1" ht="15" customHeight="1" x14ac:dyDescent="0.2">
      <c r="A57" s="83"/>
      <c r="B57" s="87"/>
      <c r="C57" s="89" t="s">
        <v>191</v>
      </c>
      <c r="D57" s="113">
        <v>200000</v>
      </c>
      <c r="E57" s="114">
        <v>20000</v>
      </c>
      <c r="F57" s="111"/>
    </row>
    <row r="58" spans="1:6" s="80" customFormat="1" ht="12" customHeight="1" x14ac:dyDescent="0.2">
      <c r="A58" s="98"/>
      <c r="B58" s="87"/>
      <c r="C58" s="81"/>
      <c r="D58" s="107"/>
      <c r="E58" s="106"/>
      <c r="F58" s="111"/>
    </row>
    <row r="59" spans="1:6" s="80" customFormat="1" ht="15" customHeight="1" x14ac:dyDescent="0.2">
      <c r="A59" s="83"/>
      <c r="B59" s="87"/>
      <c r="C59" s="89" t="s">
        <v>198</v>
      </c>
      <c r="D59" s="113">
        <v>0</v>
      </c>
      <c r="E59" s="114">
        <v>0</v>
      </c>
      <c r="F59" s="111"/>
    </row>
    <row r="60" spans="1:6" s="80" customFormat="1" ht="15" customHeight="1" x14ac:dyDescent="0.2">
      <c r="A60" s="83"/>
      <c r="B60" s="87"/>
      <c r="C60" s="89" t="s">
        <v>199</v>
      </c>
      <c r="D60" s="113">
        <v>0</v>
      </c>
      <c r="E60" s="114">
        <v>0</v>
      </c>
      <c r="F60" s="111"/>
    </row>
    <row r="61" spans="1:6" s="80" customFormat="1" ht="15" customHeight="1" x14ac:dyDescent="0.2">
      <c r="A61" s="83"/>
      <c r="B61" s="87"/>
      <c r="C61" s="89" t="s">
        <v>202</v>
      </c>
      <c r="D61" s="113">
        <v>0</v>
      </c>
      <c r="E61" s="114">
        <v>0</v>
      </c>
      <c r="F61" s="111"/>
    </row>
    <row r="62" spans="1:6" s="80" customFormat="1" ht="15" customHeight="1" x14ac:dyDescent="0.2">
      <c r="A62" s="83"/>
      <c r="B62" s="87"/>
      <c r="C62" s="89" t="s">
        <v>203</v>
      </c>
      <c r="D62" s="113">
        <v>0</v>
      </c>
      <c r="E62" s="114">
        <v>0</v>
      </c>
      <c r="F62" s="111"/>
    </row>
    <row r="63" spans="1:6" s="80" customFormat="1" ht="15" customHeight="1" x14ac:dyDescent="0.2">
      <c r="A63" s="83" t="s">
        <v>165</v>
      </c>
      <c r="B63" s="87"/>
      <c r="C63" s="81"/>
      <c r="D63" s="107">
        <f>D59+D55+D60+D61+D62</f>
        <v>500000</v>
      </c>
      <c r="E63" s="106">
        <f>E55+E59+E60+E61+E62</f>
        <v>145000</v>
      </c>
      <c r="F63" s="111">
        <f>D63-E63</f>
        <v>355000</v>
      </c>
    </row>
    <row r="64" spans="1:6" s="80" customFormat="1" ht="15" customHeight="1" x14ac:dyDescent="0.2">
      <c r="A64" s="83"/>
      <c r="B64" s="87">
        <v>226</v>
      </c>
      <c r="C64" s="89" t="s">
        <v>158</v>
      </c>
      <c r="D64" s="113">
        <v>940000</v>
      </c>
      <c r="E64" s="114">
        <v>99000</v>
      </c>
      <c r="F64" s="111"/>
    </row>
    <row r="65" spans="1:6" s="80" customFormat="1" ht="15" customHeight="1" x14ac:dyDescent="0.2">
      <c r="A65" s="83" t="s">
        <v>157</v>
      </c>
      <c r="B65" s="87"/>
      <c r="C65" s="81"/>
      <c r="D65" s="107">
        <f>D64</f>
        <v>940000</v>
      </c>
      <c r="E65" s="106">
        <f>E64</f>
        <v>99000</v>
      </c>
      <c r="F65" s="111">
        <f>D65-E65</f>
        <v>841000</v>
      </c>
    </row>
    <row r="66" spans="1:6" s="80" customFormat="1" ht="15" customHeight="1" x14ac:dyDescent="0.2">
      <c r="A66" s="100" t="s">
        <v>137</v>
      </c>
      <c r="B66" s="42">
        <v>225</v>
      </c>
      <c r="C66" s="89" t="s">
        <v>126</v>
      </c>
      <c r="D66" s="113">
        <v>290000</v>
      </c>
      <c r="E66" s="114">
        <v>0</v>
      </c>
      <c r="F66" s="111"/>
    </row>
    <row r="67" spans="1:6" s="80" customFormat="1" ht="15" customHeight="1" x14ac:dyDescent="0.2">
      <c r="A67" s="100"/>
      <c r="B67" s="42">
        <v>340</v>
      </c>
      <c r="C67" s="89"/>
      <c r="D67" s="113">
        <v>10000</v>
      </c>
      <c r="E67" s="114"/>
      <c r="F67" s="111"/>
    </row>
    <row r="68" spans="1:6" s="86" customFormat="1" ht="13.5" customHeight="1" x14ac:dyDescent="0.2">
      <c r="A68" s="83" t="s">
        <v>84</v>
      </c>
      <c r="B68" s="42"/>
      <c r="C68" s="89"/>
      <c r="D68" s="107">
        <f>D66+D67</f>
        <v>300000</v>
      </c>
      <c r="E68" s="106">
        <f>E66+E67</f>
        <v>0</v>
      </c>
      <c r="F68" s="111">
        <f>D68-E68</f>
        <v>300000</v>
      </c>
    </row>
    <row r="69" spans="1:6" s="86" customFormat="1" ht="13.5" customHeight="1" x14ac:dyDescent="0.2">
      <c r="A69" s="100" t="s">
        <v>107</v>
      </c>
      <c r="B69" s="42"/>
      <c r="C69" s="95"/>
      <c r="D69" s="81"/>
      <c r="E69" s="84"/>
      <c r="F69" s="85"/>
    </row>
    <row r="70" spans="1:6" s="86" customFormat="1" ht="13.5" customHeight="1" x14ac:dyDescent="0.2">
      <c r="A70" s="83"/>
      <c r="B70" s="42"/>
      <c r="C70" s="103" t="s">
        <v>86</v>
      </c>
      <c r="D70" s="107">
        <f>D71+D72+D73</f>
        <v>350000</v>
      </c>
      <c r="E70" s="114">
        <v>0</v>
      </c>
      <c r="F70" s="85"/>
    </row>
    <row r="71" spans="1:6" s="86" customFormat="1" ht="13.5" customHeight="1" x14ac:dyDescent="0.2">
      <c r="A71" s="83"/>
      <c r="B71" s="42">
        <v>225</v>
      </c>
      <c r="C71" s="89"/>
      <c r="D71" s="89" t="s">
        <v>237</v>
      </c>
      <c r="E71" s="90" t="s">
        <v>112</v>
      </c>
      <c r="F71" s="85"/>
    </row>
    <row r="72" spans="1:6" s="86" customFormat="1" ht="13.5" customHeight="1" x14ac:dyDescent="0.2">
      <c r="A72" s="83"/>
      <c r="B72" s="42">
        <v>226</v>
      </c>
      <c r="C72" s="89"/>
      <c r="D72" s="89" t="s">
        <v>206</v>
      </c>
      <c r="E72" s="90" t="s">
        <v>112</v>
      </c>
      <c r="F72" s="85"/>
    </row>
    <row r="73" spans="1:6" s="86" customFormat="1" ht="13.5" customHeight="1" x14ac:dyDescent="0.2">
      <c r="A73" s="83"/>
      <c r="B73" s="42">
        <v>340</v>
      </c>
      <c r="C73" s="89"/>
      <c r="D73" s="89" t="s">
        <v>112</v>
      </c>
      <c r="E73" s="90" t="s">
        <v>112</v>
      </c>
      <c r="F73" s="85"/>
    </row>
    <row r="74" spans="1:6" s="80" customFormat="1" ht="13.5" customHeight="1" x14ac:dyDescent="0.2">
      <c r="A74" s="83" t="s">
        <v>85</v>
      </c>
      <c r="B74" s="42"/>
      <c r="C74" s="89"/>
      <c r="D74" s="107">
        <f>D70</f>
        <v>350000</v>
      </c>
      <c r="E74" s="106">
        <f>E71+E72</f>
        <v>0</v>
      </c>
      <c r="F74" s="111">
        <f>D74-E74</f>
        <v>350000</v>
      </c>
    </row>
    <row r="75" spans="1:6" s="92" customFormat="1" ht="13.5" customHeight="1" x14ac:dyDescent="0.2">
      <c r="A75" s="41" t="s">
        <v>87</v>
      </c>
      <c r="B75" s="42"/>
      <c r="C75" s="89" t="s">
        <v>127</v>
      </c>
      <c r="D75" s="89" t="s">
        <v>171</v>
      </c>
      <c r="E75" s="90" t="s">
        <v>283</v>
      </c>
      <c r="F75" s="91"/>
    </row>
    <row r="76" spans="1:6" s="92" customFormat="1" ht="13.5" customHeight="1" x14ac:dyDescent="0.2">
      <c r="A76" s="41"/>
      <c r="B76" s="42"/>
      <c r="C76" s="89" t="s">
        <v>113</v>
      </c>
      <c r="D76" s="89" t="s">
        <v>170</v>
      </c>
      <c r="E76" s="90" t="s">
        <v>284</v>
      </c>
      <c r="F76" s="91"/>
    </row>
    <row r="77" spans="1:6" s="92" customFormat="1" ht="13.5" customHeight="1" x14ac:dyDescent="0.2">
      <c r="A77" s="41"/>
      <c r="B77" s="42"/>
      <c r="C77" s="89" t="s">
        <v>135</v>
      </c>
      <c r="D77" s="89" t="s">
        <v>238</v>
      </c>
      <c r="E77" s="90" t="s">
        <v>285</v>
      </c>
      <c r="F77" s="91"/>
    </row>
    <row r="78" spans="1:6" s="92" customFormat="1" ht="13.5" customHeight="1" x14ac:dyDescent="0.2">
      <c r="A78" s="41"/>
      <c r="B78" s="42"/>
      <c r="C78" s="89" t="s">
        <v>114</v>
      </c>
      <c r="D78" s="89" t="s">
        <v>117</v>
      </c>
      <c r="E78" s="90" t="s">
        <v>286</v>
      </c>
      <c r="F78" s="91"/>
    </row>
    <row r="79" spans="1:6" s="92" customFormat="1" ht="13.5" customHeight="1" x14ac:dyDescent="0.2">
      <c r="A79" s="41"/>
      <c r="B79" s="42"/>
      <c r="C79" s="89" t="s">
        <v>134</v>
      </c>
      <c r="D79" s="89" t="s">
        <v>172</v>
      </c>
      <c r="E79" s="90"/>
      <c r="F79" s="91"/>
    </row>
    <row r="80" spans="1:6" s="92" customFormat="1" ht="13.5" customHeight="1" x14ac:dyDescent="0.2">
      <c r="A80" s="41"/>
      <c r="B80" s="42"/>
      <c r="C80" s="89" t="s">
        <v>201</v>
      </c>
      <c r="D80" s="89" t="s">
        <v>223</v>
      </c>
      <c r="E80" s="90" t="s">
        <v>223</v>
      </c>
      <c r="F80" s="91"/>
    </row>
    <row r="81" spans="1:6" s="92" customFormat="1" ht="13.5" customHeight="1" x14ac:dyDescent="0.2">
      <c r="A81" s="41"/>
      <c r="B81" s="42"/>
      <c r="C81" s="89" t="s">
        <v>146</v>
      </c>
      <c r="D81" s="89" t="s">
        <v>306</v>
      </c>
      <c r="E81" s="90" t="s">
        <v>257</v>
      </c>
      <c r="F81" s="91"/>
    </row>
    <row r="82" spans="1:6" s="92" customFormat="1" ht="13.5" customHeight="1" x14ac:dyDescent="0.2">
      <c r="A82" s="41"/>
      <c r="B82" s="42"/>
      <c r="C82" s="89" t="s">
        <v>173</v>
      </c>
      <c r="D82" s="89" t="s">
        <v>307</v>
      </c>
      <c r="E82" s="90" t="s">
        <v>287</v>
      </c>
      <c r="F82" s="91"/>
    </row>
    <row r="83" spans="1:6" s="92" customFormat="1" ht="13.5" customHeight="1" x14ac:dyDescent="0.2">
      <c r="A83" s="41"/>
      <c r="B83" s="42"/>
      <c r="C83" s="89" t="s">
        <v>147</v>
      </c>
      <c r="D83" s="89" t="s">
        <v>174</v>
      </c>
      <c r="E83" s="90" t="s">
        <v>288</v>
      </c>
      <c r="F83" s="91"/>
    </row>
    <row r="84" spans="1:6" s="92" customFormat="1" ht="13.5" customHeight="1" x14ac:dyDescent="0.2">
      <c r="A84" s="41"/>
      <c r="B84" s="42"/>
      <c r="C84" s="89" t="s">
        <v>175</v>
      </c>
      <c r="D84" s="89" t="s">
        <v>240</v>
      </c>
      <c r="E84" s="90"/>
      <c r="F84" s="91"/>
    </row>
    <row r="85" spans="1:6" s="92" customFormat="1" ht="13.5" customHeight="1" x14ac:dyDescent="0.2">
      <c r="A85" s="41"/>
      <c r="B85" s="42"/>
      <c r="C85" s="89" t="s">
        <v>262</v>
      </c>
      <c r="D85" s="89" t="s">
        <v>263</v>
      </c>
      <c r="E85" s="90" t="s">
        <v>289</v>
      </c>
      <c r="F85" s="91"/>
    </row>
    <row r="86" spans="1:6" s="92" customFormat="1" ht="13.5" customHeight="1" x14ac:dyDescent="0.2">
      <c r="A86" s="41"/>
      <c r="B86" s="42"/>
      <c r="C86" s="89" t="s">
        <v>148</v>
      </c>
      <c r="D86" s="89" t="s">
        <v>264</v>
      </c>
      <c r="E86" s="90" t="s">
        <v>112</v>
      </c>
      <c r="F86" s="91"/>
    </row>
    <row r="87" spans="1:6" s="92" customFormat="1" ht="13.5" customHeight="1" x14ac:dyDescent="0.2">
      <c r="A87" s="41"/>
      <c r="B87" s="42"/>
      <c r="C87" s="89" t="s">
        <v>160</v>
      </c>
      <c r="D87" s="89" t="s">
        <v>172</v>
      </c>
      <c r="E87" s="90" t="s">
        <v>112</v>
      </c>
      <c r="F87" s="91"/>
    </row>
    <row r="88" spans="1:6" s="92" customFormat="1" ht="13.5" customHeight="1" x14ac:dyDescent="0.2">
      <c r="A88" s="41"/>
      <c r="B88" s="42"/>
      <c r="C88" s="89" t="s">
        <v>149</v>
      </c>
      <c r="D88" s="89" t="s">
        <v>204</v>
      </c>
      <c r="E88" s="90" t="s">
        <v>112</v>
      </c>
      <c r="F88" s="91"/>
    </row>
    <row r="89" spans="1:6" s="80" customFormat="1" ht="13.5" customHeight="1" x14ac:dyDescent="0.2">
      <c r="A89" s="83" t="s">
        <v>88</v>
      </c>
      <c r="B89" s="87"/>
      <c r="C89" s="81"/>
      <c r="D89" s="107">
        <f>D75+D78+D79+D83+D88+D86+D84+D77+D76+D82+D87+D81+D80+D85</f>
        <v>1405000</v>
      </c>
      <c r="E89" s="106">
        <f>E75+E76+E78+E79+E83+E86+E77+E84+E82+E88+E87+E81+E80+E85</f>
        <v>381793.14</v>
      </c>
      <c r="F89" s="111">
        <f>D89-E89</f>
        <v>1023206.86</v>
      </c>
    </row>
    <row r="90" spans="1:6" s="96" customFormat="1" ht="15" customHeight="1" x14ac:dyDescent="0.2">
      <c r="A90" s="93" t="s">
        <v>79</v>
      </c>
      <c r="B90" s="97"/>
      <c r="C90" s="95" t="s">
        <v>80</v>
      </c>
      <c r="D90" s="108">
        <f>D91+D92+D93+D94+D95+D97+D100+D101+D104+D108+D109+D96+D102+D110+D107+D106+D98+D99+D111+D103+D105</f>
        <v>4856000</v>
      </c>
      <c r="E90" s="108">
        <f>E91+E92+E93+E94+E95+E97+E100+E101+E104+E108+E109+E96+E102+E110+E107+E106+E98+E99+E111+E103+E105</f>
        <v>1570759.7899999996</v>
      </c>
      <c r="F90" s="112">
        <f>D90-E90</f>
        <v>3285240.2100000004</v>
      </c>
    </row>
    <row r="91" spans="1:6" ht="15" customHeight="1" x14ac:dyDescent="0.2">
      <c r="A91" s="41"/>
      <c r="B91" s="42">
        <v>211</v>
      </c>
      <c r="C91" s="2" t="s">
        <v>124</v>
      </c>
      <c r="D91" s="2" t="s">
        <v>309</v>
      </c>
      <c r="E91" s="33" t="s">
        <v>290</v>
      </c>
      <c r="F91" s="25"/>
    </row>
    <row r="92" spans="1:6" ht="15" customHeight="1" x14ac:dyDescent="0.2">
      <c r="A92" s="41"/>
      <c r="B92" s="42">
        <v>212</v>
      </c>
      <c r="C92" s="2" t="s">
        <v>124</v>
      </c>
      <c r="D92" s="2" t="s">
        <v>112</v>
      </c>
      <c r="E92" s="33" t="s">
        <v>112</v>
      </c>
      <c r="F92" s="25"/>
    </row>
    <row r="93" spans="1:6" ht="15" customHeight="1" x14ac:dyDescent="0.2">
      <c r="A93" s="41"/>
      <c r="B93" s="42">
        <v>213</v>
      </c>
      <c r="C93" s="2" t="s">
        <v>124</v>
      </c>
      <c r="D93" s="2" t="s">
        <v>266</v>
      </c>
      <c r="E93" s="33" t="s">
        <v>291</v>
      </c>
      <c r="F93" s="25"/>
    </row>
    <row r="94" spans="1:6" ht="15" customHeight="1" x14ac:dyDescent="0.2">
      <c r="A94" s="41"/>
      <c r="B94" s="42">
        <v>221</v>
      </c>
      <c r="C94" s="2" t="s">
        <v>124</v>
      </c>
      <c r="D94" s="2" t="s">
        <v>241</v>
      </c>
      <c r="E94" s="33" t="s">
        <v>292</v>
      </c>
      <c r="F94" s="25"/>
    </row>
    <row r="95" spans="1:6" ht="15" customHeight="1" x14ac:dyDescent="0.2">
      <c r="A95" s="41"/>
      <c r="B95" s="42">
        <v>222</v>
      </c>
      <c r="C95" s="2" t="s">
        <v>124</v>
      </c>
      <c r="D95" s="2" t="s">
        <v>176</v>
      </c>
      <c r="E95" s="33" t="s">
        <v>176</v>
      </c>
      <c r="F95" s="25"/>
    </row>
    <row r="96" spans="1:6" ht="15" customHeight="1" x14ac:dyDescent="0.2">
      <c r="A96" s="41"/>
      <c r="B96" s="42">
        <v>222</v>
      </c>
      <c r="C96" s="2" t="s">
        <v>125</v>
      </c>
      <c r="D96" s="2" t="s">
        <v>241</v>
      </c>
      <c r="E96" s="33" t="s">
        <v>258</v>
      </c>
      <c r="F96" s="25"/>
    </row>
    <row r="97" spans="1:6" ht="15" customHeight="1" x14ac:dyDescent="0.2">
      <c r="A97" s="41"/>
      <c r="B97" s="42">
        <v>223.2</v>
      </c>
      <c r="C97" s="2" t="s">
        <v>124</v>
      </c>
      <c r="D97" s="2" t="s">
        <v>248</v>
      </c>
      <c r="E97" s="33" t="s">
        <v>293</v>
      </c>
      <c r="F97" s="25"/>
    </row>
    <row r="98" spans="1:6" ht="15" customHeight="1" x14ac:dyDescent="0.2">
      <c r="A98" s="41"/>
      <c r="B98" s="42">
        <v>223.3</v>
      </c>
      <c r="C98" s="2" t="s">
        <v>124</v>
      </c>
      <c r="D98" s="2" t="s">
        <v>214</v>
      </c>
      <c r="E98" s="33" t="s">
        <v>294</v>
      </c>
      <c r="F98" s="25"/>
    </row>
    <row r="99" spans="1:6" ht="15" customHeight="1" x14ac:dyDescent="0.2">
      <c r="A99" s="41"/>
      <c r="B99" s="42">
        <v>223.4</v>
      </c>
      <c r="C99" s="2" t="s">
        <v>124</v>
      </c>
      <c r="D99" s="2" t="s">
        <v>267</v>
      </c>
      <c r="E99" s="33" t="s">
        <v>295</v>
      </c>
      <c r="F99" s="25"/>
    </row>
    <row r="100" spans="1:6" ht="15" customHeight="1" x14ac:dyDescent="0.2">
      <c r="A100" s="41"/>
      <c r="B100" s="42">
        <v>225</v>
      </c>
      <c r="C100" s="2" t="s">
        <v>124</v>
      </c>
      <c r="D100" s="2" t="s">
        <v>308</v>
      </c>
      <c r="E100" s="33" t="s">
        <v>296</v>
      </c>
      <c r="F100" s="25"/>
    </row>
    <row r="101" spans="1:6" ht="15" customHeight="1" x14ac:dyDescent="0.2">
      <c r="A101" s="41"/>
      <c r="B101" s="42">
        <v>226</v>
      </c>
      <c r="C101" s="2" t="s">
        <v>124</v>
      </c>
      <c r="D101" s="2" t="s">
        <v>242</v>
      </c>
      <c r="E101" s="33" t="s">
        <v>259</v>
      </c>
      <c r="F101" s="25"/>
    </row>
    <row r="102" spans="1:6" ht="15" customHeight="1" x14ac:dyDescent="0.2">
      <c r="A102" s="41"/>
      <c r="B102" s="42">
        <v>226</v>
      </c>
      <c r="C102" s="2" t="s">
        <v>125</v>
      </c>
      <c r="D102" s="2" t="s">
        <v>117</v>
      </c>
      <c r="E102" s="33" t="s">
        <v>297</v>
      </c>
      <c r="F102" s="25"/>
    </row>
    <row r="103" spans="1:6" ht="15" customHeight="1" x14ac:dyDescent="0.2">
      <c r="A103" s="41"/>
      <c r="B103" s="42">
        <v>226</v>
      </c>
      <c r="C103" s="2" t="s">
        <v>139</v>
      </c>
      <c r="D103" s="2" t="s">
        <v>112</v>
      </c>
      <c r="E103" s="33" t="s">
        <v>112</v>
      </c>
      <c r="F103" s="25"/>
    </row>
    <row r="104" spans="1:6" ht="15" customHeight="1" x14ac:dyDescent="0.2">
      <c r="A104" s="36"/>
      <c r="B104" s="43">
        <v>290</v>
      </c>
      <c r="C104" s="2" t="s">
        <v>124</v>
      </c>
      <c r="D104" s="2" t="s">
        <v>117</v>
      </c>
      <c r="E104" s="33" t="s">
        <v>260</v>
      </c>
      <c r="F104" s="25"/>
    </row>
    <row r="105" spans="1:6" ht="15" customHeight="1" x14ac:dyDescent="0.2">
      <c r="A105" s="67"/>
      <c r="B105" s="43">
        <v>290</v>
      </c>
      <c r="C105" s="2" t="s">
        <v>125</v>
      </c>
      <c r="D105" s="2" t="s">
        <v>112</v>
      </c>
      <c r="E105" s="33" t="s">
        <v>112</v>
      </c>
      <c r="F105" s="25"/>
    </row>
    <row r="106" spans="1:6" ht="15" customHeight="1" x14ac:dyDescent="0.2">
      <c r="A106" s="67"/>
      <c r="B106" s="43">
        <v>290</v>
      </c>
      <c r="C106" s="2" t="s">
        <v>139</v>
      </c>
      <c r="D106" s="2" t="s">
        <v>112</v>
      </c>
      <c r="E106" s="33"/>
      <c r="F106" s="25"/>
    </row>
    <row r="107" spans="1:6" ht="15" customHeight="1" x14ac:dyDescent="0.2">
      <c r="A107" s="67"/>
      <c r="B107" s="43">
        <v>310</v>
      </c>
      <c r="C107" s="2" t="s">
        <v>125</v>
      </c>
      <c r="D107" s="2" t="s">
        <v>112</v>
      </c>
      <c r="E107" s="33" t="s">
        <v>112</v>
      </c>
      <c r="F107" s="25"/>
    </row>
    <row r="108" spans="1:6" ht="15" customHeight="1" x14ac:dyDescent="0.2">
      <c r="A108" s="67"/>
      <c r="B108" s="43">
        <v>310</v>
      </c>
      <c r="C108" s="2" t="s">
        <v>124</v>
      </c>
      <c r="D108" s="2" t="s">
        <v>268</v>
      </c>
      <c r="E108" s="33" t="s">
        <v>298</v>
      </c>
      <c r="F108" s="25"/>
    </row>
    <row r="109" spans="1:6" ht="15" customHeight="1" x14ac:dyDescent="0.2">
      <c r="A109" s="67"/>
      <c r="B109" s="121" t="s">
        <v>133</v>
      </c>
      <c r="C109" s="2" t="s">
        <v>124</v>
      </c>
      <c r="D109" s="2" t="s">
        <v>310</v>
      </c>
      <c r="E109" s="33" t="s">
        <v>299</v>
      </c>
      <c r="F109" s="25"/>
    </row>
    <row r="110" spans="1:6" ht="15" customHeight="1" x14ac:dyDescent="0.2">
      <c r="A110" s="67"/>
      <c r="B110" s="121" t="s">
        <v>133</v>
      </c>
      <c r="C110" s="2" t="s">
        <v>125</v>
      </c>
      <c r="D110" s="2" t="s">
        <v>243</v>
      </c>
      <c r="E110" s="33" t="s">
        <v>261</v>
      </c>
      <c r="F110" s="25"/>
    </row>
    <row r="111" spans="1:6" ht="15" customHeight="1" x14ac:dyDescent="0.2">
      <c r="A111" s="67"/>
      <c r="B111" s="121" t="s">
        <v>133</v>
      </c>
      <c r="C111" s="2" t="s">
        <v>139</v>
      </c>
      <c r="D111" s="2" t="s">
        <v>112</v>
      </c>
      <c r="E111" s="33"/>
      <c r="F111" s="25"/>
    </row>
    <row r="112" spans="1:6" ht="44.25" customHeight="1" x14ac:dyDescent="0.2">
      <c r="A112" s="100" t="s">
        <v>311</v>
      </c>
      <c r="B112" s="121"/>
      <c r="C112" s="2" t="s">
        <v>312</v>
      </c>
      <c r="D112" s="117" t="str">
        <f>D113</f>
        <v>200000</v>
      </c>
      <c r="E112" s="33"/>
      <c r="F112" s="25"/>
    </row>
    <row r="113" spans="1:6" ht="15" customHeight="1" x14ac:dyDescent="0.2">
      <c r="A113" s="67"/>
      <c r="B113" s="121" t="s">
        <v>68</v>
      </c>
      <c r="C113" s="2"/>
      <c r="D113" s="2" t="s">
        <v>170</v>
      </c>
      <c r="E113" s="33"/>
      <c r="F113" s="25"/>
    </row>
    <row r="114" spans="1:6" ht="24.75" customHeight="1" x14ac:dyDescent="0.2">
      <c r="A114" s="100" t="s">
        <v>313</v>
      </c>
      <c r="B114" s="121"/>
      <c r="C114" s="2" t="s">
        <v>314</v>
      </c>
      <c r="D114" s="117" t="str">
        <f>D115</f>
        <v>395000</v>
      </c>
      <c r="E114" s="33"/>
      <c r="F114" s="25"/>
    </row>
    <row r="115" spans="1:6" ht="15" customHeight="1" x14ac:dyDescent="0.2">
      <c r="A115" s="67"/>
      <c r="B115" s="121" t="s">
        <v>68</v>
      </c>
      <c r="C115" s="2"/>
      <c r="D115" s="2" t="s">
        <v>305</v>
      </c>
      <c r="E115" s="33"/>
      <c r="F115" s="25"/>
    </row>
    <row r="116" spans="1:6" s="96" customFormat="1" ht="13.5" customHeight="1" x14ac:dyDescent="0.2">
      <c r="A116" s="93" t="s">
        <v>81</v>
      </c>
      <c r="B116" s="97"/>
      <c r="C116" s="95" t="s">
        <v>82</v>
      </c>
      <c r="D116" s="108">
        <f>D117+D119+D120+D122+D123+D124+D125+D118+D121</f>
        <v>646000</v>
      </c>
      <c r="E116" s="105">
        <f>E117+E119+E120+E122+E123+E124+E125+E118+E121</f>
        <v>132751.99</v>
      </c>
      <c r="F116" s="112">
        <f>D116-E116</f>
        <v>513248.01</v>
      </c>
    </row>
    <row r="117" spans="1:6" ht="13.5" customHeight="1" x14ac:dyDescent="0.2">
      <c r="A117" s="41"/>
      <c r="B117" s="42">
        <v>211</v>
      </c>
      <c r="C117" s="2"/>
      <c r="D117" s="2" t="s">
        <v>244</v>
      </c>
      <c r="E117" s="33" t="s">
        <v>300</v>
      </c>
      <c r="F117" s="25"/>
    </row>
    <row r="118" spans="1:6" ht="13.5" customHeight="1" x14ac:dyDescent="0.2">
      <c r="A118" s="41"/>
      <c r="B118" s="42">
        <v>213</v>
      </c>
      <c r="C118" s="2"/>
      <c r="D118" s="2" t="s">
        <v>245</v>
      </c>
      <c r="E118" s="33" t="s">
        <v>301</v>
      </c>
      <c r="F118" s="25"/>
    </row>
    <row r="119" spans="1:6" ht="13.5" customHeight="1" x14ac:dyDescent="0.2">
      <c r="A119" s="41"/>
      <c r="B119" s="42">
        <v>221</v>
      </c>
      <c r="C119" s="2"/>
      <c r="D119" s="2" t="s">
        <v>246</v>
      </c>
      <c r="E119" s="33" t="s">
        <v>235</v>
      </c>
      <c r="F119" s="25"/>
    </row>
    <row r="120" spans="1:6" ht="13.5" customHeight="1" x14ac:dyDescent="0.2">
      <c r="A120" s="41"/>
      <c r="B120" s="42">
        <v>222</v>
      </c>
      <c r="C120" s="2"/>
      <c r="D120" s="2" t="s">
        <v>154</v>
      </c>
      <c r="E120" s="33" t="s">
        <v>302</v>
      </c>
      <c r="F120" s="25"/>
    </row>
    <row r="121" spans="1:6" ht="13.5" customHeight="1" x14ac:dyDescent="0.2">
      <c r="A121" s="41"/>
      <c r="B121" s="42">
        <v>223.3</v>
      </c>
      <c r="C121" s="2"/>
      <c r="D121" s="2" t="s">
        <v>117</v>
      </c>
      <c r="E121" s="33" t="s">
        <v>303</v>
      </c>
      <c r="F121" s="25"/>
    </row>
    <row r="122" spans="1:6" ht="13.5" customHeight="1" x14ac:dyDescent="0.2">
      <c r="A122" s="41"/>
      <c r="B122" s="42">
        <v>226</v>
      </c>
      <c r="C122" s="2"/>
      <c r="D122" s="2" t="s">
        <v>227</v>
      </c>
      <c r="E122" s="33" t="s">
        <v>112</v>
      </c>
      <c r="F122" s="25"/>
    </row>
    <row r="123" spans="1:6" ht="13.5" customHeight="1" x14ac:dyDescent="0.2">
      <c r="A123" s="41"/>
      <c r="B123" s="42">
        <v>290</v>
      </c>
      <c r="C123" s="2"/>
      <c r="D123" s="2" t="s">
        <v>112</v>
      </c>
      <c r="E123" s="33" t="s">
        <v>112</v>
      </c>
      <c r="F123" s="25"/>
    </row>
    <row r="124" spans="1:6" ht="13.5" customHeight="1" x14ac:dyDescent="0.2">
      <c r="A124" s="41"/>
      <c r="B124" s="42">
        <v>310</v>
      </c>
      <c r="C124" s="2"/>
      <c r="D124" s="2" t="s">
        <v>227</v>
      </c>
      <c r="E124" s="33"/>
      <c r="F124" s="25"/>
    </row>
    <row r="125" spans="1:6" ht="13.5" customHeight="1" x14ac:dyDescent="0.2">
      <c r="A125" s="41"/>
      <c r="B125" s="121" t="s">
        <v>133</v>
      </c>
      <c r="C125" s="2"/>
      <c r="D125" s="2" t="s">
        <v>177</v>
      </c>
      <c r="E125" s="33" t="s">
        <v>224</v>
      </c>
      <c r="F125" s="25"/>
    </row>
    <row r="126" spans="1:6" s="80" customFormat="1" ht="13.5" customHeight="1" x14ac:dyDescent="0.2">
      <c r="A126" s="83" t="s">
        <v>83</v>
      </c>
      <c r="B126" s="87"/>
      <c r="C126" s="81"/>
      <c r="D126" s="107">
        <f>D90+D116+D112+D114</f>
        <v>6097000</v>
      </c>
      <c r="E126" s="107">
        <f>E90+E116</f>
        <v>1703511.7799999996</v>
      </c>
      <c r="F126" s="111">
        <f>D126-E126</f>
        <v>4393488.2200000007</v>
      </c>
    </row>
    <row r="127" spans="1:6" s="80" customFormat="1" ht="15" customHeight="1" x14ac:dyDescent="0.2">
      <c r="A127" s="100" t="s">
        <v>115</v>
      </c>
      <c r="B127" s="99">
        <v>222</v>
      </c>
      <c r="C127" s="89" t="s">
        <v>151</v>
      </c>
      <c r="D127" s="89" t="s">
        <v>112</v>
      </c>
      <c r="E127" s="90"/>
      <c r="F127" s="88"/>
    </row>
    <row r="128" spans="1:6" s="80" customFormat="1" ht="15" customHeight="1" x14ac:dyDescent="0.2">
      <c r="A128" s="83"/>
      <c r="B128" s="99">
        <v>226</v>
      </c>
      <c r="C128" s="89"/>
      <c r="D128" s="89" t="s">
        <v>247</v>
      </c>
      <c r="E128" s="90"/>
      <c r="F128" s="88"/>
    </row>
    <row r="129" spans="1:6" s="80" customFormat="1" ht="15" customHeight="1" x14ac:dyDescent="0.2">
      <c r="A129" s="83"/>
      <c r="B129" s="99">
        <v>310</v>
      </c>
      <c r="C129" s="89"/>
      <c r="D129" s="89" t="s">
        <v>112</v>
      </c>
      <c r="E129" s="90" t="s">
        <v>112</v>
      </c>
      <c r="F129" s="88"/>
    </row>
    <row r="130" spans="1:6" s="80" customFormat="1" ht="15" customHeight="1" x14ac:dyDescent="0.2">
      <c r="A130" s="83"/>
      <c r="B130" s="121" t="s">
        <v>133</v>
      </c>
      <c r="C130" s="89"/>
      <c r="D130" s="89" t="s">
        <v>172</v>
      </c>
      <c r="E130" s="90" t="s">
        <v>112</v>
      </c>
      <c r="F130" s="88"/>
    </row>
    <row r="131" spans="1:6" s="80" customFormat="1" ht="15" customHeight="1" x14ac:dyDescent="0.2">
      <c r="A131" s="83" t="s">
        <v>150</v>
      </c>
      <c r="B131" s="87"/>
      <c r="C131" s="89" t="s">
        <v>151</v>
      </c>
      <c r="D131" s="107">
        <f>D127+D128+D129+D130</f>
        <v>45000</v>
      </c>
      <c r="E131" s="106">
        <f>E127+E128+E129+E130</f>
        <v>0</v>
      </c>
      <c r="F131" s="111">
        <f>D131-E131</f>
        <v>45000</v>
      </c>
    </row>
    <row r="132" spans="1:6" s="80" customFormat="1" ht="13.5" customHeight="1" thickBot="1" x14ac:dyDescent="0.25">
      <c r="B132" s="87"/>
      <c r="C132" s="81"/>
      <c r="D132" s="107"/>
      <c r="E132" s="106"/>
      <c r="F132" s="111"/>
    </row>
    <row r="133" spans="1:6" ht="23.25" thickBot="1" x14ac:dyDescent="0.25">
      <c r="A133" s="41" t="s">
        <v>33</v>
      </c>
      <c r="B133" s="75">
        <v>450</v>
      </c>
      <c r="C133" s="72" t="s">
        <v>30</v>
      </c>
      <c r="D133" s="72"/>
      <c r="E133" s="73"/>
      <c r="F133" s="74"/>
    </row>
    <row r="134" spans="1:6" x14ac:dyDescent="0.2">
      <c r="B134" t="s">
        <v>220</v>
      </c>
    </row>
    <row r="135" spans="1:6" x14ac:dyDescent="0.2">
      <c r="B135" t="s">
        <v>330</v>
      </c>
    </row>
  </sheetData>
  <phoneticPr fontId="5" type="noConversion"/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showGridLines="0" view="pageBreakPreview" topLeftCell="A67" zoomScaleNormal="100" workbookViewId="0">
      <selection activeCell="C95" sqref="C95"/>
    </sheetView>
  </sheetViews>
  <sheetFormatPr defaultRowHeight="12.75" x14ac:dyDescent="0.2"/>
  <cols>
    <col min="1" max="1" width="22.42578125" style="3" customWidth="1"/>
    <col min="2" max="2" width="4.7109375" style="3" customWidth="1"/>
    <col min="3" max="3" width="17.7109375" style="3" customWidth="1"/>
    <col min="4" max="4" width="19" style="1" customWidth="1"/>
    <col min="5" max="5" width="12.5703125" style="1" customWidth="1"/>
    <col min="6" max="6" width="13.140625" customWidth="1"/>
  </cols>
  <sheetData>
    <row r="1" spans="1:6" ht="17.25" customHeight="1" thickBot="1" x14ac:dyDescent="0.3">
      <c r="A1" s="37" t="s">
        <v>51</v>
      </c>
      <c r="B1" s="37"/>
      <c r="C1" s="14"/>
      <c r="D1" s="14"/>
      <c r="E1" s="14"/>
      <c r="F1" s="32" t="s">
        <v>5</v>
      </c>
    </row>
    <row r="2" spans="1:6" ht="14.1" customHeight="1" x14ac:dyDescent="0.2">
      <c r="B2" s="13"/>
      <c r="F2" s="65" t="s">
        <v>38</v>
      </c>
    </row>
    <row r="3" spans="1:6" ht="12.75" customHeight="1" x14ac:dyDescent="0.2">
      <c r="A3" s="15" t="s">
        <v>315</v>
      </c>
      <c r="B3" s="15"/>
      <c r="C3" s="15"/>
      <c r="D3" s="15"/>
      <c r="E3" s="15" t="s">
        <v>43</v>
      </c>
      <c r="F3" s="21" t="s">
        <v>316</v>
      </c>
    </row>
    <row r="4" spans="1:6" ht="15.75" customHeight="1" x14ac:dyDescent="0.2">
      <c r="A4" s="13" t="s">
        <v>62</v>
      </c>
      <c r="B4" s="13"/>
      <c r="C4" s="13"/>
      <c r="D4" s="12"/>
      <c r="E4" s="12"/>
      <c r="F4" s="76"/>
    </row>
    <row r="5" spans="1:6" ht="13.5" customHeight="1" x14ac:dyDescent="0.2">
      <c r="A5" s="13" t="s">
        <v>91</v>
      </c>
      <c r="B5" s="13"/>
      <c r="C5" s="13"/>
      <c r="D5" s="12"/>
      <c r="E5" s="12" t="s">
        <v>41</v>
      </c>
      <c r="F5" s="22" t="s">
        <v>89</v>
      </c>
    </row>
    <row r="6" spans="1:6" ht="15.75" customHeight="1" x14ac:dyDescent="0.2">
      <c r="A6" s="13" t="s">
        <v>61</v>
      </c>
      <c r="B6" s="13"/>
      <c r="C6" s="13"/>
      <c r="D6" s="12"/>
      <c r="E6" s="12" t="s">
        <v>42</v>
      </c>
      <c r="F6" s="22" t="s">
        <v>90</v>
      </c>
    </row>
    <row r="7" spans="1:6" ht="14.1" customHeight="1" x14ac:dyDescent="0.2">
      <c r="A7" s="71" t="s">
        <v>54</v>
      </c>
      <c r="B7" s="13"/>
      <c r="C7" s="13"/>
      <c r="D7" s="12"/>
      <c r="E7" s="12"/>
      <c r="F7" s="63"/>
    </row>
    <row r="8" spans="1:6" ht="14.1" customHeight="1" thickBot="1" x14ac:dyDescent="0.25">
      <c r="A8" s="13" t="s">
        <v>1</v>
      </c>
      <c r="B8" s="13"/>
      <c r="C8" s="13"/>
      <c r="D8" s="12"/>
      <c r="E8" s="12"/>
      <c r="F8" s="23" t="s">
        <v>0</v>
      </c>
    </row>
    <row r="9" spans="1:6" ht="13.5" customHeight="1" x14ac:dyDescent="0.25">
      <c r="B9" s="35"/>
      <c r="C9" s="35" t="s">
        <v>56</v>
      </c>
      <c r="D9" s="12"/>
      <c r="E9" s="12"/>
      <c r="F9" s="28"/>
    </row>
    <row r="10" spans="1:6" ht="5.25" customHeight="1" x14ac:dyDescent="0.2">
      <c r="A10" s="34"/>
      <c r="B10" s="34"/>
      <c r="C10" s="16"/>
      <c r="D10" s="17"/>
      <c r="E10" s="17"/>
      <c r="F10" s="18"/>
    </row>
    <row r="11" spans="1:6" ht="13.5" customHeight="1" x14ac:dyDescent="0.2">
      <c r="A11" s="8"/>
      <c r="B11" s="9" t="s">
        <v>14</v>
      </c>
      <c r="C11" s="30"/>
      <c r="D11" s="7" t="s">
        <v>58</v>
      </c>
      <c r="E11" s="69"/>
      <c r="F11" s="68" t="s">
        <v>39</v>
      </c>
    </row>
    <row r="12" spans="1:6" ht="9.9499999999999993" customHeight="1" x14ac:dyDescent="0.2">
      <c r="A12" s="9" t="s">
        <v>6</v>
      </c>
      <c r="B12" s="9" t="s">
        <v>15</v>
      </c>
      <c r="C12" s="30" t="s">
        <v>8</v>
      </c>
      <c r="D12" s="7" t="s">
        <v>59</v>
      </c>
      <c r="E12" s="7" t="s">
        <v>45</v>
      </c>
      <c r="F12" s="19" t="s">
        <v>4</v>
      </c>
    </row>
    <row r="13" spans="1:6" ht="9.9499999999999993" customHeight="1" x14ac:dyDescent="0.2">
      <c r="A13" s="8"/>
      <c r="B13" s="9" t="s">
        <v>16</v>
      </c>
      <c r="C13" s="30"/>
      <c r="D13" s="7" t="s">
        <v>4</v>
      </c>
      <c r="E13" s="7"/>
      <c r="F13" s="19"/>
    </row>
    <row r="14" spans="1:6" ht="9.9499999999999993" customHeight="1" thickBot="1" x14ac:dyDescent="0.25">
      <c r="A14" s="5">
        <v>1</v>
      </c>
      <c r="B14" s="11">
        <v>2</v>
      </c>
      <c r="C14" s="11">
        <v>3</v>
      </c>
      <c r="D14" s="6" t="s">
        <v>2</v>
      </c>
      <c r="E14" s="6" t="s">
        <v>49</v>
      </c>
      <c r="F14" s="20" t="s">
        <v>50</v>
      </c>
    </row>
    <row r="15" spans="1:6" ht="15.95" customHeight="1" x14ac:dyDescent="0.2">
      <c r="A15" s="40" t="s">
        <v>55</v>
      </c>
      <c r="B15" s="48" t="s">
        <v>19</v>
      </c>
      <c r="C15" s="50" t="s">
        <v>30</v>
      </c>
      <c r="D15" s="107">
        <f>D17+D21+D22+D23+D24+D26+D27+D28+D30+D32+D33+D35+D36+D37+D29+D39+D20+D40+D34+D41+D42+D31+D25+D38</f>
        <v>13119794</v>
      </c>
      <c r="E15" s="106">
        <f>E17+E18+E19+E21+E22+E23+E24+E25+E26+E27+E28+E30+E32+E42+E33+E35+E36+E37+E34+E29+E39+E40+E41+E38+E31+E43+E20</f>
        <v>3103957.4499999997</v>
      </c>
      <c r="F15" s="116">
        <f>D15-E15</f>
        <v>10015836.550000001</v>
      </c>
    </row>
    <row r="16" spans="1:6" ht="15.95" customHeight="1" x14ac:dyDescent="0.2">
      <c r="A16" s="41" t="s">
        <v>7</v>
      </c>
      <c r="B16" s="49"/>
      <c r="C16" s="51"/>
      <c r="D16" s="2"/>
      <c r="E16" s="33"/>
      <c r="F16" s="25"/>
    </row>
    <row r="17" spans="1:6" ht="15.95" customHeight="1" x14ac:dyDescent="0.2">
      <c r="A17" s="98" t="s">
        <v>92</v>
      </c>
      <c r="B17" s="49"/>
      <c r="C17" s="33" t="s">
        <v>178</v>
      </c>
      <c r="D17" s="2" t="s">
        <v>207</v>
      </c>
      <c r="E17" s="33" t="s">
        <v>323</v>
      </c>
      <c r="F17" s="25"/>
    </row>
    <row r="18" spans="1:6" ht="15.95" customHeight="1" x14ac:dyDescent="0.2">
      <c r="A18" s="98" t="s">
        <v>92</v>
      </c>
      <c r="B18" s="49"/>
      <c r="C18" s="33" t="s">
        <v>188</v>
      </c>
      <c r="D18" s="2"/>
      <c r="E18" s="33" t="s">
        <v>325</v>
      </c>
      <c r="F18" s="25"/>
    </row>
    <row r="19" spans="1:6" ht="15.95" customHeight="1" x14ac:dyDescent="0.2">
      <c r="A19" s="98" t="s">
        <v>92</v>
      </c>
      <c r="B19" s="49"/>
      <c r="C19" s="33" t="s">
        <v>196</v>
      </c>
      <c r="D19" s="2"/>
      <c r="E19" s="33" t="s">
        <v>324</v>
      </c>
      <c r="F19" s="25"/>
    </row>
    <row r="20" spans="1:6" ht="15.95" customHeight="1" x14ac:dyDescent="0.2">
      <c r="A20" s="98" t="s">
        <v>136</v>
      </c>
      <c r="B20" s="44"/>
      <c r="C20" s="33" t="s">
        <v>163</v>
      </c>
      <c r="D20" s="2" t="s">
        <v>205</v>
      </c>
      <c r="E20" s="33"/>
      <c r="F20" s="25"/>
    </row>
    <row r="21" spans="1:6" ht="15.95" customHeight="1" x14ac:dyDescent="0.2">
      <c r="A21" s="98" t="s">
        <v>93</v>
      </c>
      <c r="B21" s="44"/>
      <c r="C21" s="33" t="s">
        <v>179</v>
      </c>
      <c r="D21" s="2" t="s">
        <v>208</v>
      </c>
      <c r="E21" s="33" t="s">
        <v>326</v>
      </c>
      <c r="F21" s="25"/>
    </row>
    <row r="22" spans="1:6" ht="15.95" customHeight="1" x14ac:dyDescent="0.2">
      <c r="A22" s="98" t="s">
        <v>119</v>
      </c>
      <c r="B22" s="44"/>
      <c r="C22" s="33" t="s">
        <v>120</v>
      </c>
      <c r="D22" s="2" t="s">
        <v>172</v>
      </c>
      <c r="E22" s="33" t="s">
        <v>253</v>
      </c>
      <c r="F22" s="25"/>
    </row>
    <row r="23" spans="1:6" ht="15.95" customHeight="1" x14ac:dyDescent="0.2">
      <c r="A23" s="98" t="s">
        <v>119</v>
      </c>
      <c r="B23" s="44"/>
      <c r="C23" s="33" t="s">
        <v>121</v>
      </c>
      <c r="D23" s="2" t="s">
        <v>209</v>
      </c>
      <c r="E23" s="33" t="s">
        <v>327</v>
      </c>
      <c r="F23" s="25"/>
    </row>
    <row r="24" spans="1:6" ht="14.25" customHeight="1" x14ac:dyDescent="0.2">
      <c r="A24" s="98" t="s">
        <v>94</v>
      </c>
      <c r="B24" s="44"/>
      <c r="C24" s="33" t="s">
        <v>180</v>
      </c>
      <c r="D24" s="2" t="s">
        <v>210</v>
      </c>
      <c r="E24" s="33" t="s">
        <v>328</v>
      </c>
      <c r="F24" s="25"/>
    </row>
    <row r="25" spans="1:6" ht="14.25" customHeight="1" x14ac:dyDescent="0.2">
      <c r="A25" s="98" t="s">
        <v>94</v>
      </c>
      <c r="B25" s="44"/>
      <c r="C25" s="33" t="s">
        <v>118</v>
      </c>
      <c r="D25" s="2" t="s">
        <v>112</v>
      </c>
      <c r="E25" s="33" t="s">
        <v>254</v>
      </c>
      <c r="F25" s="25"/>
    </row>
    <row r="26" spans="1:6" ht="15.95" customHeight="1" x14ac:dyDescent="0.2">
      <c r="A26" s="98" t="s">
        <v>95</v>
      </c>
      <c r="B26" s="44"/>
      <c r="C26" s="33" t="s">
        <v>181</v>
      </c>
      <c r="D26" s="2" t="s">
        <v>211</v>
      </c>
      <c r="E26" s="33" t="s">
        <v>317</v>
      </c>
      <c r="F26" s="25"/>
    </row>
    <row r="27" spans="1:6" ht="15.95" customHeight="1" x14ac:dyDescent="0.2">
      <c r="A27" s="98" t="s">
        <v>96</v>
      </c>
      <c r="B27" s="44"/>
      <c r="C27" s="33" t="s">
        <v>182</v>
      </c>
      <c r="D27" s="2" t="s">
        <v>212</v>
      </c>
      <c r="E27" s="33" t="s">
        <v>318</v>
      </c>
      <c r="F27" s="25"/>
    </row>
    <row r="28" spans="1:6" ht="15.95" customHeight="1" x14ac:dyDescent="0.2">
      <c r="A28" s="98" t="s">
        <v>97</v>
      </c>
      <c r="B28" s="44"/>
      <c r="C28" s="33" t="s">
        <v>102</v>
      </c>
      <c r="D28" s="2" t="s">
        <v>212</v>
      </c>
      <c r="E28" s="33" t="s">
        <v>319</v>
      </c>
      <c r="F28" s="25"/>
    </row>
    <row r="29" spans="1:6" ht="23.25" customHeight="1" x14ac:dyDescent="0.2">
      <c r="A29" s="98" t="s">
        <v>122</v>
      </c>
      <c r="B29" s="44"/>
      <c r="C29" s="33" t="s">
        <v>123</v>
      </c>
      <c r="D29" s="2" t="s">
        <v>213</v>
      </c>
      <c r="E29" s="33" t="s">
        <v>320</v>
      </c>
      <c r="F29" s="25"/>
    </row>
    <row r="30" spans="1:6" ht="15.95" customHeight="1" x14ac:dyDescent="0.2">
      <c r="A30" s="98" t="s">
        <v>98</v>
      </c>
      <c r="B30" s="44"/>
      <c r="C30" s="33" t="s">
        <v>183</v>
      </c>
      <c r="D30" s="2" t="s">
        <v>214</v>
      </c>
      <c r="E30" s="33" t="s">
        <v>321</v>
      </c>
      <c r="F30" s="25"/>
    </row>
    <row r="31" spans="1:6" ht="24.75" customHeight="1" x14ac:dyDescent="0.2">
      <c r="A31" s="98" t="s">
        <v>184</v>
      </c>
      <c r="B31" s="44"/>
      <c r="C31" s="33" t="s">
        <v>185</v>
      </c>
      <c r="D31" s="2" t="s">
        <v>169</v>
      </c>
      <c r="E31" s="33" t="s">
        <v>252</v>
      </c>
      <c r="F31" s="25"/>
    </row>
    <row r="32" spans="1:6" ht="15.95" customHeight="1" x14ac:dyDescent="0.2">
      <c r="A32" s="98" t="s">
        <v>108</v>
      </c>
      <c r="B32" s="44"/>
      <c r="C32" s="33" t="s">
        <v>186</v>
      </c>
      <c r="D32" s="2" t="s">
        <v>215</v>
      </c>
      <c r="E32" s="33" t="s">
        <v>322</v>
      </c>
      <c r="F32" s="25"/>
    </row>
    <row r="33" spans="1:6" ht="15.95" customHeight="1" x14ac:dyDescent="0.2">
      <c r="A33" s="98" t="s">
        <v>138</v>
      </c>
      <c r="B33" s="44"/>
      <c r="C33" s="33" t="s">
        <v>164</v>
      </c>
      <c r="D33" s="2" t="s">
        <v>112</v>
      </c>
      <c r="E33" s="33"/>
      <c r="F33" s="25"/>
    </row>
    <row r="34" spans="1:6" ht="15.95" customHeight="1" x14ac:dyDescent="0.2">
      <c r="A34" s="98" t="s">
        <v>187</v>
      </c>
      <c r="B34" s="44"/>
      <c r="C34" s="33" t="s">
        <v>103</v>
      </c>
      <c r="D34" s="2" t="s">
        <v>112</v>
      </c>
      <c r="E34" s="33"/>
      <c r="F34" s="25"/>
    </row>
    <row r="35" spans="1:6" ht="15.95" customHeight="1" x14ac:dyDescent="0.2">
      <c r="A35" s="98" t="s">
        <v>99</v>
      </c>
      <c r="B35" s="44"/>
      <c r="C35" s="33" t="s">
        <v>110</v>
      </c>
      <c r="D35" s="2" t="s">
        <v>216</v>
      </c>
      <c r="E35" s="33" t="s">
        <v>219</v>
      </c>
      <c r="F35" s="25"/>
    </row>
    <row r="36" spans="1:6" ht="15.95" customHeight="1" x14ac:dyDescent="0.2">
      <c r="A36" s="98" t="s">
        <v>100</v>
      </c>
      <c r="B36" s="44"/>
      <c r="C36" s="33" t="s">
        <v>111</v>
      </c>
      <c r="D36" s="2" t="s">
        <v>217</v>
      </c>
      <c r="E36" s="33"/>
      <c r="F36" s="25"/>
    </row>
    <row r="37" spans="1:6" ht="15.95" customHeight="1" x14ac:dyDescent="0.2">
      <c r="A37" s="98" t="s">
        <v>101</v>
      </c>
      <c r="B37" s="44"/>
      <c r="C37" s="33" t="s">
        <v>109</v>
      </c>
      <c r="D37" s="2" t="s">
        <v>218</v>
      </c>
      <c r="E37" s="33" t="s">
        <v>218</v>
      </c>
      <c r="F37" s="25"/>
    </row>
    <row r="38" spans="1:6" ht="15.95" customHeight="1" x14ac:dyDescent="0.2">
      <c r="A38" s="98" t="s">
        <v>197</v>
      </c>
      <c r="B38" s="44"/>
      <c r="C38" s="33" t="s">
        <v>192</v>
      </c>
      <c r="D38" s="2" t="s">
        <v>172</v>
      </c>
      <c r="E38" s="33" t="s">
        <v>172</v>
      </c>
      <c r="F38" s="25"/>
    </row>
    <row r="39" spans="1:6" ht="15.95" customHeight="1" x14ac:dyDescent="0.2">
      <c r="A39" s="98" t="s">
        <v>104</v>
      </c>
      <c r="B39" s="44"/>
      <c r="C39" s="33" t="s">
        <v>200</v>
      </c>
      <c r="D39" s="2" t="s">
        <v>112</v>
      </c>
      <c r="E39" s="33"/>
      <c r="F39" s="25"/>
    </row>
    <row r="40" spans="1:6" ht="24" customHeight="1" x14ac:dyDescent="0.2">
      <c r="A40" s="98" t="s">
        <v>155</v>
      </c>
      <c r="B40" s="44"/>
      <c r="C40" s="33" t="s">
        <v>162</v>
      </c>
      <c r="D40" s="2" t="s">
        <v>112</v>
      </c>
      <c r="E40" s="122"/>
      <c r="F40" s="25"/>
    </row>
    <row r="41" spans="1:6" ht="15.75" customHeight="1" x14ac:dyDescent="0.2">
      <c r="A41" s="98" t="s">
        <v>159</v>
      </c>
      <c r="B41" s="44"/>
      <c r="C41" s="33" t="s">
        <v>189</v>
      </c>
      <c r="D41" s="2" t="s">
        <v>112</v>
      </c>
      <c r="E41" s="33"/>
      <c r="F41" s="25"/>
    </row>
    <row r="42" spans="1:6" ht="15.75" customHeight="1" x14ac:dyDescent="0.2">
      <c r="A42" s="98" t="s">
        <v>166</v>
      </c>
      <c r="B42" s="44"/>
      <c r="C42" s="33" t="s">
        <v>161</v>
      </c>
      <c r="D42" s="2" t="s">
        <v>112</v>
      </c>
      <c r="E42" s="33"/>
      <c r="F42" s="25"/>
    </row>
    <row r="43" spans="1:6" ht="15.75" customHeight="1" x14ac:dyDescent="0.2">
      <c r="A43" s="98" t="s">
        <v>251</v>
      </c>
      <c r="B43" s="44"/>
      <c r="C43" s="33" t="s">
        <v>249</v>
      </c>
      <c r="D43" s="2"/>
      <c r="E43" s="33" t="s">
        <v>250</v>
      </c>
      <c r="F43" s="25"/>
    </row>
    <row r="44" spans="1:6" ht="15.75" customHeight="1" x14ac:dyDescent="0.2">
      <c r="A44" s="41"/>
      <c r="B44" s="44"/>
      <c r="C44" s="33"/>
      <c r="D44" s="2"/>
      <c r="E44" s="33"/>
      <c r="F44" s="25"/>
    </row>
    <row r="45" spans="1:6" ht="15.95" customHeight="1" x14ac:dyDescent="0.2">
      <c r="A45" s="41"/>
      <c r="B45" s="44"/>
      <c r="C45" s="33"/>
      <c r="D45" s="2"/>
      <c r="E45" s="33"/>
      <c r="F45" s="25"/>
    </row>
    <row r="46" spans="1:6" ht="15.95" customHeight="1" x14ac:dyDescent="0.2">
      <c r="A46" s="41"/>
      <c r="B46" s="44"/>
      <c r="C46" s="33"/>
      <c r="D46" s="2"/>
      <c r="E46" s="33"/>
      <c r="F46" s="25"/>
    </row>
    <row r="47" spans="1:6" ht="15.95" customHeight="1" x14ac:dyDescent="0.2">
      <c r="A47" s="41"/>
      <c r="B47" s="44"/>
      <c r="C47" s="33"/>
      <c r="D47" s="2"/>
      <c r="E47" s="33"/>
      <c r="F47" s="25"/>
    </row>
    <row r="48" spans="1:6" ht="15.95" customHeight="1" x14ac:dyDescent="0.2">
      <c r="A48" s="41"/>
      <c r="B48" s="44"/>
      <c r="C48" s="33"/>
      <c r="D48" s="2"/>
      <c r="E48" s="33"/>
      <c r="F48" s="25"/>
    </row>
    <row r="49" spans="1:6" ht="15.95" customHeight="1" x14ac:dyDescent="0.2">
      <c r="A49" s="31"/>
      <c r="B49" s="45"/>
      <c r="C49" s="29"/>
      <c r="D49" s="60"/>
      <c r="E49" s="60" t="s">
        <v>53</v>
      </c>
      <c r="F49" s="29"/>
    </row>
    <row r="50" spans="1:6" ht="11.1" customHeight="1" x14ac:dyDescent="0.2">
      <c r="A50" s="26"/>
      <c r="B50" s="46"/>
      <c r="C50" s="4"/>
      <c r="D50" s="27"/>
      <c r="E50" s="27"/>
      <c r="F50" s="27"/>
    </row>
    <row r="51" spans="1:6" ht="15" x14ac:dyDescent="0.25">
      <c r="A51" s="35" t="s">
        <v>52</v>
      </c>
      <c r="C51" s="13"/>
      <c r="D51" s="12"/>
      <c r="F51" s="60"/>
    </row>
    <row r="52" spans="1:6" ht="11.25" customHeight="1" x14ac:dyDescent="0.2">
      <c r="A52" s="34"/>
      <c r="B52" s="47"/>
      <c r="C52" s="16"/>
      <c r="D52" s="17"/>
      <c r="E52" s="17"/>
      <c r="F52" s="18"/>
    </row>
    <row r="53" spans="1:6" x14ac:dyDescent="0.2">
      <c r="A53" s="8"/>
      <c r="B53" s="9" t="s">
        <v>14</v>
      </c>
      <c r="C53" s="9" t="s">
        <v>10</v>
      </c>
      <c r="D53" s="7" t="s">
        <v>58</v>
      </c>
      <c r="E53" s="69"/>
      <c r="F53" s="68" t="s">
        <v>39</v>
      </c>
    </row>
    <row r="54" spans="1:6" ht="10.5" customHeight="1" x14ac:dyDescent="0.2">
      <c r="A54" s="9" t="s">
        <v>6</v>
      </c>
      <c r="B54" s="9" t="s">
        <v>15</v>
      </c>
      <c r="C54" s="30" t="s">
        <v>11</v>
      </c>
      <c r="D54" s="7" t="s">
        <v>59</v>
      </c>
      <c r="E54" s="7" t="s">
        <v>45</v>
      </c>
      <c r="F54" s="19" t="s">
        <v>4</v>
      </c>
    </row>
    <row r="55" spans="1:6" ht="10.5" customHeight="1" x14ac:dyDescent="0.2">
      <c r="A55" s="9"/>
      <c r="B55" s="9" t="s">
        <v>16</v>
      </c>
      <c r="C55" s="9" t="s">
        <v>12</v>
      </c>
      <c r="D55" s="7" t="s">
        <v>4</v>
      </c>
      <c r="E55" s="7"/>
      <c r="F55" s="19"/>
    </row>
    <row r="56" spans="1:6" ht="9.75" customHeight="1" thickBot="1" x14ac:dyDescent="0.25">
      <c r="A56" s="5">
        <v>1</v>
      </c>
      <c r="B56" s="11">
        <v>2</v>
      </c>
      <c r="C56" s="11">
        <v>3</v>
      </c>
      <c r="D56" s="6" t="s">
        <v>2</v>
      </c>
      <c r="E56" s="6" t="s">
        <v>49</v>
      </c>
      <c r="F56" s="20" t="s">
        <v>50</v>
      </c>
    </row>
    <row r="57" spans="1:6" ht="31.5" customHeight="1" x14ac:dyDescent="0.2">
      <c r="A57" s="10" t="s">
        <v>17</v>
      </c>
      <c r="B57" s="48" t="s">
        <v>21</v>
      </c>
      <c r="C57" s="50" t="s">
        <v>57</v>
      </c>
      <c r="D57" s="2"/>
      <c r="E57" s="33"/>
      <c r="F57" s="24"/>
    </row>
    <row r="58" spans="1:6" ht="18" customHeight="1" x14ac:dyDescent="0.2">
      <c r="A58" s="52" t="s">
        <v>24</v>
      </c>
      <c r="B58" s="53"/>
      <c r="C58" s="62"/>
      <c r="D58" s="54"/>
      <c r="E58" s="55"/>
      <c r="F58" s="56"/>
    </row>
    <row r="59" spans="1:6" ht="29.25" customHeight="1" x14ac:dyDescent="0.2">
      <c r="A59" s="10" t="s">
        <v>34</v>
      </c>
      <c r="B59" s="58" t="s">
        <v>25</v>
      </c>
      <c r="C59" s="2" t="s">
        <v>57</v>
      </c>
      <c r="D59" s="2"/>
      <c r="E59" s="33"/>
      <c r="F59" s="25"/>
    </row>
    <row r="60" spans="1:6" ht="17.25" customHeight="1" x14ac:dyDescent="0.2">
      <c r="A60" s="52" t="s">
        <v>23</v>
      </c>
      <c r="B60" s="53"/>
      <c r="C60" s="54"/>
      <c r="D60" s="54"/>
      <c r="E60" s="55"/>
      <c r="F60" s="56"/>
    </row>
    <row r="61" spans="1:6" ht="10.5" customHeight="1" x14ac:dyDescent="0.2">
      <c r="A61" s="10"/>
      <c r="B61" s="57"/>
      <c r="C61" s="2"/>
      <c r="D61" s="2"/>
      <c r="E61" s="33"/>
      <c r="F61" s="25"/>
    </row>
    <row r="62" spans="1:6" ht="17.25" customHeight="1" x14ac:dyDescent="0.2">
      <c r="A62" s="10"/>
      <c r="B62" s="57"/>
      <c r="C62" s="2"/>
      <c r="D62" s="2"/>
      <c r="E62" s="33"/>
      <c r="F62" s="25"/>
    </row>
    <row r="63" spans="1:6" ht="17.25" customHeight="1" x14ac:dyDescent="0.2">
      <c r="A63" s="10"/>
      <c r="B63" s="57"/>
      <c r="C63" s="2"/>
      <c r="D63" s="2"/>
      <c r="E63" s="33"/>
      <c r="F63" s="25"/>
    </row>
    <row r="64" spans="1:6" ht="17.25" customHeight="1" x14ac:dyDescent="0.2">
      <c r="A64" s="10"/>
      <c r="B64" s="57"/>
      <c r="C64" s="2"/>
      <c r="D64" s="2"/>
      <c r="E64" s="33"/>
      <c r="F64" s="25"/>
    </row>
    <row r="65" spans="1:6" ht="17.25" customHeight="1" x14ac:dyDescent="0.2">
      <c r="A65" s="10"/>
      <c r="B65" s="57"/>
      <c r="C65" s="2"/>
      <c r="D65" s="2"/>
      <c r="E65" s="33"/>
      <c r="F65" s="25"/>
    </row>
    <row r="66" spans="1:6" ht="17.25" customHeight="1" x14ac:dyDescent="0.2">
      <c r="A66" s="10"/>
      <c r="B66" s="57"/>
      <c r="C66" s="2"/>
      <c r="D66" s="2"/>
      <c r="E66" s="33"/>
      <c r="F66" s="25"/>
    </row>
    <row r="67" spans="1:6" ht="18" customHeight="1" x14ac:dyDescent="0.2">
      <c r="A67" s="10"/>
      <c r="B67" s="57"/>
      <c r="C67" s="2"/>
      <c r="D67" s="2"/>
      <c r="E67" s="33"/>
      <c r="F67" s="25"/>
    </row>
    <row r="68" spans="1:6" ht="18.75" customHeight="1" x14ac:dyDescent="0.2">
      <c r="A68" s="10"/>
      <c r="B68" s="57"/>
      <c r="C68" s="2"/>
      <c r="D68" s="2"/>
      <c r="E68" s="33"/>
      <c r="F68" s="25"/>
    </row>
    <row r="69" spans="1:6" ht="16.5" customHeight="1" x14ac:dyDescent="0.2">
      <c r="A69" s="10"/>
      <c r="B69" s="57"/>
      <c r="C69" s="2"/>
      <c r="D69" s="2"/>
      <c r="E69" s="33"/>
      <c r="F69" s="25"/>
    </row>
    <row r="70" spans="1:6" ht="16.5" customHeight="1" x14ac:dyDescent="0.2">
      <c r="A70" s="10"/>
      <c r="B70" s="57"/>
      <c r="C70" s="2"/>
      <c r="D70" s="2"/>
      <c r="E70" s="33"/>
      <c r="F70" s="25"/>
    </row>
    <row r="71" spans="1:6" ht="15" customHeight="1" x14ac:dyDescent="0.2">
      <c r="A71" s="10"/>
      <c r="B71" s="57"/>
      <c r="C71" s="2"/>
      <c r="D71" s="2"/>
      <c r="E71" s="33"/>
      <c r="F71" s="25"/>
    </row>
    <row r="72" spans="1:6" ht="18.75" customHeight="1" x14ac:dyDescent="0.2">
      <c r="A72" s="10"/>
      <c r="B72" s="57"/>
      <c r="C72" s="2"/>
      <c r="D72" s="2"/>
      <c r="E72" s="33"/>
      <c r="F72" s="25"/>
    </row>
    <row r="73" spans="1:6" ht="15" customHeight="1" x14ac:dyDescent="0.2">
      <c r="A73" s="10"/>
      <c r="B73" s="44"/>
      <c r="C73" s="2"/>
      <c r="D73" s="2"/>
      <c r="E73" s="33"/>
      <c r="F73" s="25"/>
    </row>
    <row r="74" spans="1:6" ht="21" customHeight="1" x14ac:dyDescent="0.2">
      <c r="A74" s="10" t="s">
        <v>35</v>
      </c>
      <c r="B74" s="49" t="s">
        <v>26</v>
      </c>
      <c r="C74" s="2" t="s">
        <v>57</v>
      </c>
      <c r="D74" s="2"/>
      <c r="E74" s="33"/>
      <c r="F74" s="25"/>
    </row>
    <row r="75" spans="1:6" ht="12" customHeight="1" x14ac:dyDescent="0.2">
      <c r="A75" s="52" t="s">
        <v>23</v>
      </c>
      <c r="B75" s="53"/>
      <c r="C75" s="54"/>
      <c r="D75" s="54"/>
      <c r="E75" s="55"/>
      <c r="F75" s="56"/>
    </row>
    <row r="76" spans="1:6" ht="12.75" customHeight="1" x14ac:dyDescent="0.2">
      <c r="A76" s="10"/>
      <c r="B76" s="58"/>
      <c r="C76" s="2"/>
      <c r="D76" s="2"/>
      <c r="E76" s="33"/>
      <c r="F76" s="25"/>
    </row>
    <row r="77" spans="1:6" ht="16.5" customHeight="1" x14ac:dyDescent="0.2">
      <c r="A77" s="10"/>
      <c r="B77" s="58"/>
      <c r="C77" s="2"/>
      <c r="D77" s="2"/>
      <c r="E77" s="33"/>
      <c r="F77" s="25"/>
    </row>
    <row r="78" spans="1:6" ht="16.5" customHeight="1" x14ac:dyDescent="0.2">
      <c r="A78" s="10"/>
      <c r="B78" s="58"/>
      <c r="C78" s="2"/>
      <c r="D78" s="2"/>
      <c r="E78" s="33"/>
      <c r="F78" s="25"/>
    </row>
    <row r="79" spans="1:6" ht="17.25" customHeight="1" x14ac:dyDescent="0.2">
      <c r="A79" s="10"/>
      <c r="B79" s="58"/>
      <c r="C79" s="2"/>
      <c r="D79" s="2"/>
      <c r="E79" s="33"/>
      <c r="F79" s="25"/>
    </row>
    <row r="80" spans="1:6" ht="18" customHeight="1" x14ac:dyDescent="0.2">
      <c r="A80" s="10"/>
      <c r="B80" s="58"/>
      <c r="C80" s="2"/>
      <c r="D80" s="2"/>
      <c r="E80" s="33"/>
      <c r="F80" s="25"/>
    </row>
    <row r="81" spans="1:6" ht="26.25" customHeight="1" x14ac:dyDescent="0.2">
      <c r="A81" s="10" t="s">
        <v>29</v>
      </c>
      <c r="B81" s="49" t="s">
        <v>22</v>
      </c>
      <c r="C81" s="119" t="s">
        <v>128</v>
      </c>
      <c r="D81" s="117">
        <f>D82+D83</f>
        <v>3055000</v>
      </c>
      <c r="E81" s="117">
        <f>E82+E83</f>
        <v>1260477.6399999992</v>
      </c>
      <c r="F81" s="61"/>
    </row>
    <row r="82" spans="1:6" ht="25.5" customHeight="1" x14ac:dyDescent="0.2">
      <c r="A82" s="10" t="s">
        <v>31</v>
      </c>
      <c r="B82" s="49" t="s">
        <v>27</v>
      </c>
      <c r="C82" s="2"/>
      <c r="D82" s="117">
        <f>-D15</f>
        <v>-13119794</v>
      </c>
      <c r="E82" s="117">
        <f>-E15</f>
        <v>-3103957.4499999997</v>
      </c>
      <c r="F82" s="25" t="s">
        <v>30</v>
      </c>
    </row>
    <row r="83" spans="1:6" ht="27.75" customHeight="1" thickBot="1" x14ac:dyDescent="0.25">
      <c r="A83" s="10" t="s">
        <v>32</v>
      </c>
      <c r="B83" s="59" t="s">
        <v>28</v>
      </c>
      <c r="C83" s="38"/>
      <c r="D83" s="118">
        <f>Лист2!D7</f>
        <v>16174794</v>
      </c>
      <c r="E83" s="118">
        <f>Лист2!E7</f>
        <v>4364435.0899999989</v>
      </c>
      <c r="F83" s="39" t="s">
        <v>30</v>
      </c>
    </row>
    <row r="84" spans="1:6" ht="12.75" customHeight="1" x14ac:dyDescent="0.2">
      <c r="A84" s="52"/>
      <c r="B84" s="64"/>
      <c r="C84" s="29"/>
      <c r="D84" s="29"/>
      <c r="E84" s="29"/>
      <c r="F84" s="29"/>
    </row>
    <row r="85" spans="1:6" ht="12.75" customHeight="1" x14ac:dyDescent="0.2">
      <c r="A85" s="52"/>
      <c r="B85" s="64"/>
      <c r="C85" s="29"/>
      <c r="D85" s="29"/>
      <c r="E85" s="29"/>
      <c r="F85" s="29"/>
    </row>
    <row r="86" spans="1:6" ht="12.75" customHeight="1" x14ac:dyDescent="0.2">
      <c r="A86" s="26" t="s">
        <v>105</v>
      </c>
      <c r="B86" s="64"/>
      <c r="C86" s="29"/>
      <c r="D86" s="29"/>
      <c r="E86" s="29"/>
      <c r="F86" s="29"/>
    </row>
    <row r="87" spans="1:6" ht="10.5" customHeight="1" x14ac:dyDescent="0.2">
      <c r="A87" s="13" t="s">
        <v>44</v>
      </c>
      <c r="B87" s="64"/>
      <c r="C87" s="29"/>
      <c r="D87" s="29"/>
      <c r="E87" s="29"/>
      <c r="F87" s="29"/>
    </row>
    <row r="88" spans="1:6" ht="24.75" customHeight="1" x14ac:dyDescent="0.2">
      <c r="A88" s="13"/>
      <c r="B88" s="64"/>
      <c r="C88" s="29"/>
      <c r="D88" s="29"/>
      <c r="E88" s="29"/>
      <c r="F88" s="29"/>
    </row>
    <row r="89" spans="1:6" ht="12.75" customHeight="1" x14ac:dyDescent="0.2">
      <c r="A89" s="26" t="s">
        <v>46</v>
      </c>
      <c r="B89" s="64"/>
      <c r="C89" s="29"/>
      <c r="D89" s="29"/>
      <c r="E89" s="29"/>
      <c r="F89" s="29"/>
    </row>
    <row r="90" spans="1:6" ht="10.5" customHeight="1" x14ac:dyDescent="0.2">
      <c r="A90" s="13" t="s">
        <v>47</v>
      </c>
      <c r="B90" s="64"/>
      <c r="C90" s="29"/>
      <c r="D90" s="29"/>
      <c r="E90" s="29"/>
      <c r="F90" s="29"/>
    </row>
    <row r="91" spans="1:6" ht="12.75" customHeight="1" x14ac:dyDescent="0.2">
      <c r="B91" s="64"/>
      <c r="C91" s="29"/>
      <c r="D91" s="29"/>
      <c r="E91" s="29"/>
      <c r="F91" s="29"/>
    </row>
    <row r="92" spans="1:6" ht="24" customHeight="1" x14ac:dyDescent="0.2">
      <c r="A92" s="13" t="s">
        <v>106</v>
      </c>
      <c r="B92" s="64"/>
      <c r="C92" s="29"/>
      <c r="D92" s="29"/>
      <c r="E92" s="29"/>
      <c r="F92" s="29"/>
    </row>
    <row r="93" spans="1:6" ht="9.75" customHeight="1" x14ac:dyDescent="0.2">
      <c r="A93" s="13" t="s">
        <v>18</v>
      </c>
      <c r="B93" s="64"/>
      <c r="C93" s="29"/>
      <c r="D93" s="29"/>
      <c r="E93" s="29"/>
      <c r="F93" s="29"/>
    </row>
    <row r="94" spans="1:6" ht="12.75" customHeight="1" x14ac:dyDescent="0.2">
      <c r="A94" s="13"/>
      <c r="B94" s="64"/>
      <c r="C94" s="29"/>
      <c r="D94" s="29"/>
      <c r="E94" s="29"/>
      <c r="F94" s="29"/>
    </row>
    <row r="95" spans="1:6" ht="12.75" customHeight="1" x14ac:dyDescent="0.2">
      <c r="A95" s="13" t="s">
        <v>329</v>
      </c>
      <c r="B95" s="64"/>
      <c r="C95" s="29"/>
      <c r="D95" s="29"/>
      <c r="E95" s="29"/>
      <c r="F95" s="29"/>
    </row>
    <row r="96" spans="1:6" ht="12.75" customHeight="1" x14ac:dyDescent="0.2">
      <c r="A96" s="52"/>
      <c r="B96" s="64"/>
      <c r="C96" s="29"/>
      <c r="D96" s="29"/>
      <c r="E96" s="29"/>
      <c r="F96" s="29"/>
    </row>
    <row r="97" spans="1:6" ht="12.75" customHeight="1" x14ac:dyDescent="0.2">
      <c r="A97" s="52"/>
      <c r="B97" s="64"/>
      <c r="C97" s="29"/>
      <c r="D97" s="29"/>
      <c r="E97" s="29"/>
      <c r="F97" s="29"/>
    </row>
    <row r="98" spans="1:6" ht="12.75" customHeight="1" x14ac:dyDescent="0.2">
      <c r="A98" s="52"/>
      <c r="B98" s="64"/>
      <c r="C98" s="29"/>
      <c r="D98" s="29"/>
      <c r="E98" s="29"/>
      <c r="F98" s="29"/>
    </row>
    <row r="99" spans="1:6" ht="12.75" customHeight="1" x14ac:dyDescent="0.2">
      <c r="A99" s="52"/>
      <c r="B99" s="64"/>
      <c r="C99" s="29"/>
      <c r="D99" s="29"/>
      <c r="E99" s="29"/>
      <c r="F99" s="29"/>
    </row>
    <row r="100" spans="1:6" ht="22.5" customHeight="1" x14ac:dyDescent="0.2">
      <c r="A100" s="52"/>
      <c r="B100" s="64"/>
      <c r="C100" s="29"/>
      <c r="D100" s="29"/>
      <c r="E100" s="29"/>
      <c r="F100" s="29"/>
    </row>
    <row r="101" spans="1:6" ht="11.25" customHeight="1" x14ac:dyDescent="0.2">
      <c r="A101" s="13"/>
      <c r="B101" s="13"/>
      <c r="C101" s="26"/>
      <c r="D101" s="66"/>
    </row>
    <row r="102" spans="1:6" ht="11.25" customHeight="1" x14ac:dyDescent="0.2">
      <c r="A102" s="13"/>
      <c r="B102" s="13"/>
      <c r="C102" s="26"/>
      <c r="D102" s="66"/>
    </row>
    <row r="103" spans="1:6" ht="11.25" customHeight="1" x14ac:dyDescent="0.2">
      <c r="A103" s="13"/>
      <c r="B103" s="13"/>
      <c r="C103" s="26"/>
      <c r="D103" s="66"/>
    </row>
    <row r="104" spans="1:6" ht="11.25" customHeight="1" x14ac:dyDescent="0.2">
      <c r="A104" s="13"/>
      <c r="B104" s="13"/>
      <c r="C104" s="26"/>
      <c r="D104" s="66"/>
    </row>
    <row r="105" spans="1:6" ht="11.25" customHeight="1" x14ac:dyDescent="0.2">
      <c r="A105" s="13"/>
      <c r="B105" s="13"/>
      <c r="C105" s="26"/>
      <c r="D105" s="66"/>
    </row>
    <row r="106" spans="1:6" ht="11.25" customHeight="1" x14ac:dyDescent="0.2">
      <c r="A106" s="13"/>
      <c r="B106" s="13"/>
      <c r="C106" s="26"/>
      <c r="D106" s="66"/>
    </row>
    <row r="107" spans="1:6" ht="11.25" customHeight="1" x14ac:dyDescent="0.2">
      <c r="A107" s="13"/>
      <c r="B107" s="13"/>
      <c r="C107" s="26"/>
      <c r="D107" s="66"/>
    </row>
    <row r="108" spans="1:6" ht="11.25" customHeight="1" x14ac:dyDescent="0.2">
      <c r="A108" s="13"/>
      <c r="B108" s="13"/>
      <c r="C108" s="26"/>
      <c r="D108" s="66"/>
    </row>
    <row r="109" spans="1:6" ht="11.25" customHeight="1" x14ac:dyDescent="0.2">
      <c r="A109" s="13"/>
      <c r="B109" s="13"/>
      <c r="C109" s="26"/>
      <c r="D109" s="66"/>
    </row>
    <row r="110" spans="1:6" ht="11.25" customHeight="1" x14ac:dyDescent="0.2">
      <c r="A110" s="13"/>
      <c r="B110" s="13"/>
      <c r="C110" s="26"/>
      <c r="D110" s="66"/>
    </row>
    <row r="111" spans="1:6" ht="11.25" customHeight="1" x14ac:dyDescent="0.2">
      <c r="A111" s="13"/>
      <c r="B111" s="13"/>
      <c r="C111" s="26"/>
      <c r="D111" s="66"/>
    </row>
    <row r="112" spans="1:6" ht="11.25" customHeight="1" x14ac:dyDescent="0.2">
      <c r="A112" s="13"/>
      <c r="B112" s="13"/>
      <c r="C112" s="26"/>
      <c r="D112" s="66"/>
    </row>
    <row r="113" spans="1:4" ht="11.25" customHeight="1" x14ac:dyDescent="0.2">
      <c r="A113" s="13"/>
      <c r="B113" s="13"/>
      <c r="C113" s="26"/>
      <c r="D113" s="66"/>
    </row>
    <row r="114" spans="1:4" ht="11.25" customHeight="1" x14ac:dyDescent="0.2">
      <c r="A114" s="13"/>
      <c r="B114" s="13"/>
      <c r="C114" s="26"/>
      <c r="D114" s="66"/>
    </row>
    <row r="115" spans="1:4" ht="11.25" customHeight="1" x14ac:dyDescent="0.2">
      <c r="A115" s="13"/>
      <c r="B115" s="13"/>
      <c r="C115" s="26"/>
      <c r="D115" s="66"/>
    </row>
    <row r="116" spans="1:4" ht="11.25" customHeight="1" x14ac:dyDescent="0.2">
      <c r="A116" s="13"/>
      <c r="B116" s="13"/>
      <c r="C116" s="26"/>
      <c r="D116" s="66"/>
    </row>
    <row r="117" spans="1:4" ht="11.25" customHeight="1" x14ac:dyDescent="0.2">
      <c r="A117" s="13"/>
      <c r="B117" s="13"/>
      <c r="C117" s="26"/>
      <c r="D117" s="66"/>
    </row>
    <row r="118" spans="1:4" ht="11.25" customHeight="1" x14ac:dyDescent="0.2">
      <c r="A118" s="13"/>
      <c r="B118" s="13"/>
      <c r="C118" s="26"/>
      <c r="D118" s="66"/>
    </row>
    <row r="119" spans="1:4" ht="11.25" customHeight="1" x14ac:dyDescent="0.2">
      <c r="A119" s="13"/>
      <c r="B119" s="13"/>
      <c r="C119" s="26"/>
      <c r="D119" s="66"/>
    </row>
    <row r="120" spans="1:4" ht="11.25" customHeight="1" x14ac:dyDescent="0.2">
      <c r="A120" s="13"/>
      <c r="B120" s="13"/>
      <c r="C120" s="26"/>
      <c r="D120" s="66"/>
    </row>
    <row r="121" spans="1:4" ht="23.25" customHeight="1" x14ac:dyDescent="0.2">
      <c r="A121" s="13"/>
    </row>
    <row r="122" spans="1:4" ht="9.9499999999999993" customHeight="1" x14ac:dyDescent="0.2"/>
    <row r="123" spans="1:4" ht="12.75" customHeight="1" x14ac:dyDescent="0.2">
      <c r="A123" s="26"/>
      <c r="B123" s="26"/>
      <c r="C123" s="4"/>
    </row>
  </sheetData>
  <phoneticPr fontId="5" type="noConversion"/>
  <printOptions gridLinesSet="0"/>
  <pageMargins left="0.78740157480314965" right="0.59055118110236227" top="0.59055118110236227" bottom="0.59055118110236227" header="0" footer="0"/>
  <pageSetup paperSize="9" pageOrder="overThenDown" orientation="portrait" verticalDpi="300" r:id="rId1"/>
  <headerFooter alignWithMargins="0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Лист17</vt:lpstr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ko</cp:lastModifiedBy>
  <cp:lastPrinted>2013-03-04T12:45:30Z</cp:lastPrinted>
  <dcterms:created xsi:type="dcterms:W3CDTF">1999-06-18T11:49:53Z</dcterms:created>
  <dcterms:modified xsi:type="dcterms:W3CDTF">2013-04-16T06:11:53Z</dcterms:modified>
</cp:coreProperties>
</file>